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 materiál" sheetId="2" r:id="rId2"/>
    <sheet name="02 - práce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 materiál'!$C$78:$K$135</definedName>
    <definedName name="_xlnm.Print_Area" localSheetId="1">'01 -  materiál'!$C$4:$J$39,'01 -  materiál'!$C$45:$J$60,'01 -  materiál'!$C$66:$K$135</definedName>
    <definedName name="_xlnm.Print_Titles" localSheetId="1">'01 -  materiál'!$78:$78</definedName>
    <definedName name="_xlnm._FilterDatabase" localSheetId="2" hidden="1">'02 - práce'!$C$79:$K$196</definedName>
    <definedName name="_xlnm.Print_Area" localSheetId="2">'02 - práce'!$C$4:$J$39,'02 - práce'!$C$45:$J$61,'02 - práce'!$C$67:$K$196</definedName>
    <definedName name="_xlnm.Print_Titles" localSheetId="2">'02 - práce'!$79:$79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4"/>
  <c r="E72"/>
  <c r="F52"/>
  <c r="E50"/>
  <c r="J24"/>
  <c r="E24"/>
  <c r="J55"/>
  <c r="J23"/>
  <c r="J21"/>
  <c r="E21"/>
  <c r="J76"/>
  <c r="J20"/>
  <c r="J18"/>
  <c r="E18"/>
  <c r="F77"/>
  <c r="J17"/>
  <c r="J15"/>
  <c r="E15"/>
  <c r="F76"/>
  <c r="J14"/>
  <c r="J12"/>
  <c r="J74"/>
  <c r="E7"/>
  <c r="E70"/>
  <c i="2" r="J37"/>
  <c r="J36"/>
  <c i="1" r="AY55"/>
  <c i="2" r="J35"/>
  <c i="1" r="AX55"/>
  <c i="2"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F73"/>
  <c r="E71"/>
  <c r="F52"/>
  <c r="E50"/>
  <c r="J24"/>
  <c r="E24"/>
  <c r="J55"/>
  <c r="J23"/>
  <c r="J21"/>
  <c r="E21"/>
  <c r="J54"/>
  <c r="J20"/>
  <c r="J18"/>
  <c r="E18"/>
  <c r="F55"/>
  <c r="J17"/>
  <c r="J15"/>
  <c r="E15"/>
  <c r="F75"/>
  <c r="J14"/>
  <c r="J12"/>
  <c r="J52"/>
  <c r="E7"/>
  <c r="E69"/>
  <c i="1" r="L50"/>
  <c r="AM50"/>
  <c r="AM49"/>
  <c r="L49"/>
  <c r="AM47"/>
  <c r="L47"/>
  <c r="L45"/>
  <c r="L44"/>
  <c i="2" r="BK129"/>
  <c i="3" r="BK146"/>
  <c r="J180"/>
  <c i="2" r="BK119"/>
  <c i="3" r="BK141"/>
  <c i="2" r="BK99"/>
  <c i="3" r="J96"/>
  <c r="BK128"/>
  <c r="J168"/>
  <c i="2" r="J117"/>
  <c i="3" r="BK181"/>
  <c r="J154"/>
  <c r="J193"/>
  <c r="BK170"/>
  <c r="J181"/>
  <c r="BK124"/>
  <c r="BK179"/>
  <c r="BK82"/>
  <c i="2" r="BK113"/>
  <c i="3" r="BK92"/>
  <c r="BK108"/>
  <c r="BK163"/>
  <c i="2" r="BK96"/>
  <c i="3" r="J196"/>
  <c r="BK145"/>
  <c r="J146"/>
  <c r="BK186"/>
  <c r="J170"/>
  <c i="1" r="AS54"/>
  <c i="2" r="J119"/>
  <c i="3" r="J133"/>
  <c r="J156"/>
  <c i="2" r="BK100"/>
  <c i="3" r="BK83"/>
  <c i="2" r="BK83"/>
  <c i="3" r="J191"/>
  <c r="BK147"/>
  <c r="J83"/>
  <c i="2" r="J85"/>
  <c i="3" r="J85"/>
  <c r="J152"/>
  <c i="2" r="J110"/>
  <c i="3" r="J182"/>
  <c r="J138"/>
  <c i="2" r="BK88"/>
  <c i="3" r="BK121"/>
  <c r="J161"/>
  <c r="BK196"/>
  <c i="2" r="J111"/>
  <c i="3" r="J148"/>
  <c i="2" r="J133"/>
  <c r="BK123"/>
  <c i="3" r="BK120"/>
  <c r="BK122"/>
  <c r="BK180"/>
  <c i="2" r="BK80"/>
  <c i="3" r="J135"/>
  <c i="2" r="BK106"/>
  <c i="3" r="BK107"/>
  <c r="J121"/>
  <c i="2" r="J103"/>
  <c i="3" r="BK115"/>
  <c r="J174"/>
  <c r="J178"/>
  <c r="BK94"/>
  <c i="2" r="J126"/>
  <c i="3" r="J149"/>
  <c i="2" r="BK125"/>
  <c i="3" r="J195"/>
  <c r="BK113"/>
  <c r="J179"/>
  <c r="J86"/>
  <c r="J111"/>
  <c r="BK171"/>
  <c i="2" r="BK127"/>
  <c r="J92"/>
  <c i="3" r="J91"/>
  <c r="J103"/>
  <c r="BK193"/>
  <c r="J93"/>
  <c i="2" r="J80"/>
  <c r="J104"/>
  <c i="3" r="BK191"/>
  <c r="J144"/>
  <c i="2" r="BK109"/>
  <c i="3" r="J128"/>
  <c r="BK132"/>
  <c r="J176"/>
  <c r="J87"/>
  <c i="2" r="J134"/>
  <c i="3" r="J120"/>
  <c r="J117"/>
  <c i="2" r="J112"/>
  <c i="3" r="J124"/>
  <c r="BK156"/>
  <c i="2" r="J116"/>
  <c i="3" r="J150"/>
  <c r="BK140"/>
  <c r="BK173"/>
  <c r="BK188"/>
  <c r="J89"/>
  <c r="BK182"/>
  <c r="J92"/>
  <c r="J172"/>
  <c i="2" r="J86"/>
  <c i="3" r="BK116"/>
  <c i="2" r="BK97"/>
  <c i="3" r="J112"/>
  <c i="2" r="BK124"/>
  <c i="3" r="BK159"/>
  <c r="BK98"/>
  <c i="2" r="J125"/>
  <c i="3" r="BK169"/>
  <c i="2" r="J109"/>
  <c r="BK117"/>
  <c i="3" r="J188"/>
  <c r="J106"/>
  <c i="2" r="J121"/>
  <c i="3" r="BK117"/>
  <c r="J116"/>
  <c r="J162"/>
  <c i="2" r="BK128"/>
  <c i="3" r="BK162"/>
  <c r="BK106"/>
  <c r="BK130"/>
  <c r="J118"/>
  <c i="2" r="BK105"/>
  <c i="3" r="J119"/>
  <c r="J159"/>
  <c r="BK126"/>
  <c i="2" r="J123"/>
  <c i="3" r="BK185"/>
  <c i="2" r="BK116"/>
  <c r="BK92"/>
  <c i="3" r="BK184"/>
  <c i="2" r="BK102"/>
  <c i="3" r="J190"/>
  <c r="J132"/>
  <c i="2" r="BK110"/>
  <c r="J101"/>
  <c i="3" r="BK177"/>
  <c i="2" r="J114"/>
  <c r="J89"/>
  <c i="3" r="BK110"/>
  <c r="J104"/>
  <c i="2" r="J120"/>
  <c i="3" r="J110"/>
  <c r="BK142"/>
  <c r="J100"/>
  <c r="BK131"/>
  <c r="BK129"/>
  <c r="J184"/>
  <c i="2" r="BK121"/>
  <c r="BK93"/>
  <c r="BK81"/>
  <c r="BK103"/>
  <c i="3" r="BK103"/>
  <c r="J175"/>
  <c i="2" r="BK82"/>
  <c i="3" r="J192"/>
  <c r="J164"/>
  <c i="2" r="BK118"/>
  <c i="3" r="BK148"/>
  <c r="J145"/>
  <c i="2" r="BK132"/>
  <c i="3" r="BK139"/>
  <c i="2" r="J132"/>
  <c i="3" r="J94"/>
  <c r="BK119"/>
  <c r="BK152"/>
  <c i="2" r="J98"/>
  <c i="3" r="BK134"/>
  <c r="J171"/>
  <c i="2" r="BK134"/>
  <c i="3" r="BK137"/>
  <c r="BK143"/>
  <c r="BK135"/>
  <c r="BK166"/>
  <c r="BK118"/>
  <c i="2" r="BK94"/>
  <c r="J107"/>
  <c r="J102"/>
  <c i="3" r="J134"/>
  <c i="2" r="J97"/>
  <c i="3" r="BK167"/>
  <c r="BK101"/>
  <c r="J107"/>
  <c r="J95"/>
  <c i="2" r="J91"/>
  <c i="3" r="BK168"/>
  <c r="BK151"/>
  <c i="2" r="BK107"/>
  <c i="3" r="J194"/>
  <c r="J166"/>
  <c r="BK136"/>
  <c r="BK102"/>
  <c i="2" r="J82"/>
  <c i="3" r="BK93"/>
  <c r="J101"/>
  <c r="J125"/>
  <c r="BK172"/>
  <c r="BK164"/>
  <c i="2" r="J105"/>
  <c i="3" r="J97"/>
  <c r="BK97"/>
  <c i="2" r="J83"/>
  <c r="BK111"/>
  <c i="3" r="BK189"/>
  <c i="2" r="J95"/>
  <c i="3" r="J90"/>
  <c r="J186"/>
  <c r="BK133"/>
  <c i="2" r="BK133"/>
  <c i="3" r="BK114"/>
  <c r="J88"/>
  <c i="2" r="BK126"/>
  <c i="3" r="J131"/>
  <c i="2" r="BK135"/>
  <c i="3" r="BK192"/>
  <c r="BK165"/>
  <c i="2" r="J88"/>
  <c i="3" r="J177"/>
  <c r="BK88"/>
  <c r="BK178"/>
  <c r="J109"/>
  <c r="J115"/>
  <c i="2" r="J127"/>
  <c i="3" r="BK176"/>
  <c r="J183"/>
  <c i="2" r="BK104"/>
  <c r="BK122"/>
  <c i="3" r="BK89"/>
  <c i="2" r="J135"/>
  <c i="3" r="J142"/>
  <c i="2" r="BK120"/>
  <c i="3" r="BK105"/>
  <c r="J165"/>
  <c r="BK154"/>
  <c r="J147"/>
  <c i="2" r="BK114"/>
  <c i="3" r="BK86"/>
  <c r="BK111"/>
  <c i="2" r="BK87"/>
  <c i="3" r="J122"/>
  <c r="J139"/>
  <c r="J187"/>
  <c r="BK109"/>
  <c r="J130"/>
  <c i="2" r="J84"/>
  <c i="3" r="J98"/>
  <c i="2" r="BK86"/>
  <c r="J93"/>
  <c i="3" r="J82"/>
  <c r="BK161"/>
  <c r="BK96"/>
  <c r="BK112"/>
  <c r="BK160"/>
  <c r="J102"/>
  <c r="J108"/>
  <c i="2" r="J113"/>
  <c i="3" r="J136"/>
  <c r="J153"/>
  <c i="2" r="BK131"/>
  <c i="3" r="J123"/>
  <c r="J163"/>
  <c r="J137"/>
  <c i="2" r="BK108"/>
  <c i="3" r="BK85"/>
  <c r="BK90"/>
  <c r="J167"/>
  <c r="BK149"/>
  <c r="BK95"/>
  <c i="2" r="BK91"/>
  <c i="3" r="J189"/>
  <c i="2" r="J115"/>
  <c i="3" r="BK157"/>
  <c r="BK183"/>
  <c i="2" r="J99"/>
  <c i="3" r="J126"/>
  <c i="2" r="BK89"/>
  <c i="3" r="J143"/>
  <c r="BK138"/>
  <c r="BK87"/>
  <c r="J155"/>
  <c r="J140"/>
  <c i="2" r="J90"/>
  <c r="J106"/>
  <c i="3" r="J141"/>
  <c r="BK144"/>
  <c i="2" r="BK85"/>
  <c i="3" r="BK100"/>
  <c i="2" r="J100"/>
  <c i="3" r="BK194"/>
  <c r="BK187"/>
  <c i="2" r="BK90"/>
  <c i="3" r="J105"/>
  <c r="J114"/>
  <c r="BK125"/>
  <c i="2" r="J81"/>
  <c i="3" r="J160"/>
  <c i="2" r="J122"/>
  <c i="3" r="BK155"/>
  <c i="2" r="J118"/>
  <c i="3" r="BK123"/>
  <c r="BK174"/>
  <c i="2" r="J131"/>
  <c i="3" r="J169"/>
  <c r="J84"/>
  <c r="J129"/>
  <c r="J127"/>
  <c i="2" r="J124"/>
  <c r="BK98"/>
  <c i="3" r="BK84"/>
  <c i="2" r="J108"/>
  <c r="BK101"/>
  <c i="3" r="BK158"/>
  <c i="2" r="BK115"/>
  <c i="3" r="BK190"/>
  <c r="BK104"/>
  <c i="2" r="J130"/>
  <c i="3" r="BK150"/>
  <c i="2" r="BK95"/>
  <c i="3" r="J158"/>
  <c r="J157"/>
  <c i="2" r="J128"/>
  <c r="J94"/>
  <c i="3" r="BK99"/>
  <c r="J185"/>
  <c r="J99"/>
  <c r="J151"/>
  <c i="2" r="J96"/>
  <c i="3" r="BK127"/>
  <c r="J173"/>
  <c r="J113"/>
  <c i="2" r="J87"/>
  <c i="3" r="BK195"/>
  <c r="BK91"/>
  <c i="2" r="BK84"/>
  <c i="3" r="BK153"/>
  <c i="2" r="BK112"/>
  <c r="BK130"/>
  <c r="J129"/>
  <c i="3" r="BK175"/>
  <c i="2" l="1" r="BK79"/>
  <c r="J79"/>
  <c r="T79"/>
  <c r="R79"/>
  <c i="3" r="BK81"/>
  <c r="J81"/>
  <c r="J60"/>
  <c i="2" r="P79"/>
  <c i="1" r="AU55"/>
  <c i="3" r="P81"/>
  <c r="P80"/>
  <c i="1" r="AU56"/>
  <c i="3" r="R81"/>
  <c r="R80"/>
  <c r="T81"/>
  <c r="T80"/>
  <c r="BE89"/>
  <c r="BE98"/>
  <c r="BE107"/>
  <c r="BE108"/>
  <c r="BE109"/>
  <c r="BE111"/>
  <c r="BE123"/>
  <c r="BE141"/>
  <c r="BE130"/>
  <c r="BE138"/>
  <c r="BE148"/>
  <c r="BE153"/>
  <c r="BE158"/>
  <c i="2" r="J59"/>
  <c i="3" r="E48"/>
  <c r="BE83"/>
  <c r="BE85"/>
  <c r="BE87"/>
  <c r="BE179"/>
  <c r="BE184"/>
  <c r="BE93"/>
  <c r="BE103"/>
  <c r="BE151"/>
  <c r="BE165"/>
  <c r="BE99"/>
  <c r="BE136"/>
  <c r="BE144"/>
  <c r="BE157"/>
  <c r="BE160"/>
  <c r="BE167"/>
  <c r="F55"/>
  <c r="BE95"/>
  <c r="BE128"/>
  <c r="BE143"/>
  <c r="BE163"/>
  <c r="BE175"/>
  <c r="BE177"/>
  <c r="BE92"/>
  <c r="BE105"/>
  <c r="BE118"/>
  <c r="BE119"/>
  <c r="BE152"/>
  <c r="BE154"/>
  <c r="BE156"/>
  <c r="BE159"/>
  <c r="BE164"/>
  <c r="BE100"/>
  <c r="BE131"/>
  <c r="BE140"/>
  <c r="BE145"/>
  <c r="BE147"/>
  <c r="BE150"/>
  <c r="BE171"/>
  <c r="BE172"/>
  <c r="BE173"/>
  <c r="BE181"/>
  <c r="J52"/>
  <c r="J77"/>
  <c r="BE84"/>
  <c r="BE94"/>
  <c r="BE97"/>
  <c r="BE106"/>
  <c r="BE112"/>
  <c r="BE115"/>
  <c r="BE132"/>
  <c r="BE137"/>
  <c r="BE166"/>
  <c r="BE168"/>
  <c r="BE86"/>
  <c r="BE90"/>
  <c r="BE102"/>
  <c r="BE104"/>
  <c r="BE113"/>
  <c r="BE116"/>
  <c r="BE129"/>
  <c r="BE135"/>
  <c r="BE155"/>
  <c r="BE162"/>
  <c r="BE169"/>
  <c r="BE178"/>
  <c r="BE183"/>
  <c r="J54"/>
  <c r="BE82"/>
  <c r="BE114"/>
  <c r="BE120"/>
  <c r="BE133"/>
  <c r="BE176"/>
  <c r="BE91"/>
  <c r="BE122"/>
  <c r="BE125"/>
  <c r="BE149"/>
  <c r="BE195"/>
  <c r="F54"/>
  <c r="BE88"/>
  <c r="BE117"/>
  <c r="BE124"/>
  <c r="BE127"/>
  <c r="BE134"/>
  <c r="BE139"/>
  <c r="BE142"/>
  <c r="BE146"/>
  <c r="BE170"/>
  <c r="BE185"/>
  <c r="BE192"/>
  <c r="BE96"/>
  <c r="BE110"/>
  <c r="BE188"/>
  <c r="BE189"/>
  <c r="BE191"/>
  <c r="BE193"/>
  <c r="BE196"/>
  <c r="BE101"/>
  <c r="BE121"/>
  <c r="BE126"/>
  <c r="BE161"/>
  <c r="BE174"/>
  <c r="BE180"/>
  <c r="BE182"/>
  <c r="BE186"/>
  <c r="BE187"/>
  <c r="BE190"/>
  <c r="BE194"/>
  <c i="2" r="F54"/>
  <c r="J75"/>
  <c r="BE92"/>
  <c r="BE94"/>
  <c r="BE102"/>
  <c r="J73"/>
  <c r="E48"/>
  <c r="BE84"/>
  <c r="F76"/>
  <c r="BE88"/>
  <c r="BE97"/>
  <c r="BE100"/>
  <c r="BE105"/>
  <c r="BE130"/>
  <c r="BE85"/>
  <c r="BE90"/>
  <c r="BE126"/>
  <c r="J76"/>
  <c r="BE87"/>
  <c r="BE91"/>
  <c r="BE80"/>
  <c r="BE89"/>
  <c r="BE81"/>
  <c r="BE82"/>
  <c r="BE98"/>
  <c r="BE131"/>
  <c r="BE95"/>
  <c r="BE96"/>
  <c r="BE104"/>
  <c r="BE112"/>
  <c r="BE113"/>
  <c r="BE117"/>
  <c r="BE123"/>
  <c r="BE132"/>
  <c r="BE134"/>
  <c r="BE83"/>
  <c r="BE99"/>
  <c r="BE106"/>
  <c r="BE108"/>
  <c r="BE109"/>
  <c r="BE110"/>
  <c r="BE118"/>
  <c r="BE121"/>
  <c r="BE128"/>
  <c r="BE135"/>
  <c r="BE86"/>
  <c r="BE93"/>
  <c r="BE101"/>
  <c r="BE107"/>
  <c r="BE111"/>
  <c r="BE124"/>
  <c r="BE103"/>
  <c r="BE114"/>
  <c r="BE115"/>
  <c r="BE116"/>
  <c r="BE119"/>
  <c r="BE120"/>
  <c r="BE122"/>
  <c r="BE125"/>
  <c r="BE127"/>
  <c r="BE129"/>
  <c r="BE133"/>
  <c r="F36"/>
  <c i="1" r="BC55"/>
  <c i="3" r="F34"/>
  <c i="1" r="BA56"/>
  <c i="2" r="F34"/>
  <c i="1" r="BA55"/>
  <c i="2" r="F37"/>
  <c i="1" r="BD55"/>
  <c i="2" r="F35"/>
  <c i="1" r="BB55"/>
  <c i="3" r="F35"/>
  <c i="1" r="BB56"/>
  <c i="3" r="J34"/>
  <c i="1" r="AW56"/>
  <c i="2" r="J34"/>
  <c i="1" r="AW55"/>
  <c i="2" r="J30"/>
  <c i="3" r="F36"/>
  <c i="1" r="BC56"/>
  <c i="3" r="F37"/>
  <c i="1" r="BD56"/>
  <c l="1" r="AG55"/>
  <c i="3" r="BK80"/>
  <c r="J80"/>
  <c r="J59"/>
  <c i="1" r="AU54"/>
  <c i="2" r="J33"/>
  <c i="1" r="AV55"/>
  <c r="AT55"/>
  <c r="AN55"/>
  <c i="3" r="F33"/>
  <c i="1" r="AZ56"/>
  <c i="2" r="F33"/>
  <c i="1" r="AZ55"/>
  <c r="BA54"/>
  <c r="AW54"/>
  <c r="AK30"/>
  <c r="BC54"/>
  <c r="AY54"/>
  <c r="BD54"/>
  <c r="W33"/>
  <c r="BB54"/>
  <c r="W31"/>
  <c i="3" r="J33"/>
  <c i="1" r="AV56"/>
  <c r="AT56"/>
  <c i="2" l="1" r="J39"/>
  <c i="3" r="J30"/>
  <c i="1" r="AG56"/>
  <c r="AG54"/>
  <c r="AK26"/>
  <c r="W32"/>
  <c r="W30"/>
  <c r="AX54"/>
  <c r="AZ54"/>
  <c r="AV54"/>
  <c r="AK29"/>
  <c i="3" l="1" r="J39"/>
  <c i="1" r="AN56"/>
  <c r="AK35"/>
  <c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<sst xmlns="http://schemas.openxmlformats.org/spreadsheetml/2006/main">
  <si>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</si>
  <si>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</si>
  <si>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</si>
  <si>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</si>
  <si>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</si>
  <si>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{dbd9d962-9492-48fc-a462-79331b6c9e15}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</si>
  <si>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</si>
  <si>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</si>
  <si>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</si>
  <si>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</si>
  <si>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</si>
  <si>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</si>
  <si>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</si>
  <si>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</si>
  <si>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555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</si>
  <si>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</si>
  <si>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</si>
  <si>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Servis a opravy DDTS</t>
  </si>
  <si>
    <t>KSO:</t>
  </si>
  <si>
    <t/>
  </si>
  <si>
    <t>CC-CZ:</t>
  </si>
  <si>
    <t>Místo:</t>
  </si>
  <si>
    <t xml:space="preserve"> </t>
  </si>
  <si>
    <t>Datum:</t>
  </si>
  <si>
    <t>24. 2. 2023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</si>
  <si>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</si>
  <si>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</si>
  <si>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</si>
  <si>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</si>
  <si>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</si>
  <si>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</si>
  <si>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</si>
  <si>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</si>
  <si>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</si>
  <si>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</si>
  <si>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</si>
  <si>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</si>
  <si>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</si>
  <si>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</si>
  <si>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</si>
  <si>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</si>
  <si>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</si>
  <si>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</si>
  <si>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</si>
  <si>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</si>
  <si>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</si>
  <si>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</si>
  <si>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</si>
  <si>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</si>
  <si>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</si>
  <si>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</si>
  <si>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</si>
  <si>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</si>
  <si>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</si>
  <si>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</si>
  <si>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</si>
  <si>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</si>
  <si>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</si>
  <si>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</si>
  <si>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</si>
  <si>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</si>
  <si>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</si>
  <si>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</si>
  <si>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</si>
  <si>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</si>
  <si>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</si>
  <si>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</si>
  <si>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</si>
  <si>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</si>
  <si>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</si>
  <si>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</si>
  <si>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</si>
  <si>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</si>
  <si>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</si>
  <si>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</si>
  <si>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 materiál</t>
  </si>
  <si>
    <t>STA</t>
  </si>
  <si>
    <t>1</t>
  </si>
  <si>
    <t>{289f514d-3e81-4917-bbdb-6ba66b6839eb}</t>
  </si>
  <si>
    <t>2</t>
  </si>
  <si>
    <t>02</t>
  </si>
  <si>
    <t>práce</t>
  </si>
  <si>
    <t>{fc1137be-cea3-4d80-91e5-06277f65babf}</t>
  </si>
  <si>
    <t>KRYCÍ LIST SOUPISU PRACÍ</t>
  </si>
  <si>
    <t>Objekt:</t>
  </si>
  <si>
    <t xml:space="preserve">01 -  materiál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</si>
  <si>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</si>
  <si>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</si>
  <si>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</si>
  <si>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</si>
  <si>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</si>
  <si>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</si>
  <si>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</si>
  <si>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</si>
  <si>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</si>
  <si>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</si>
  <si>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</si>
  <si>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</si>
  <si>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</si>
  <si>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</si>
  <si>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</si>
  <si>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</si>
  <si>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</si>
  <si>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</si>
  <si>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7590540146</t>
  </si>
  <si>
    <t>Slaboproudé rozvody, kabely pro přívod a vnitřní instalaci Ukončovací kabely UKFY 5 x 4 x 0,4</t>
  </si>
  <si>
    <t>m</t>
  </si>
  <si>
    <t>Sborník UOŽI 01 2023</t>
  </si>
  <si>
    <t>8</t>
  </si>
  <si>
    <t>ROZPOCET</t>
  </si>
  <si>
    <t>4</t>
  </si>
  <si>
    <t>-853893467</t>
  </si>
  <si>
    <t>44</t>
  </si>
  <si>
    <t>7498100510</t>
  </si>
  <si>
    <t>DŘT, SKŘ technologie DŘT a SKŘ skříně pro automatizaci Čidla Dveřní kontakt signalizační, kont.1/1 24V</t>
  </si>
  <si>
    <t>kus</t>
  </si>
  <si>
    <t>-1266869497</t>
  </si>
  <si>
    <t>45</t>
  </si>
  <si>
    <t>7498100520</t>
  </si>
  <si>
    <t>DŘT, SKŘ technologie DŘT a SKŘ skříně pro automatizaci Čidla Čidlo pohybové infrapasivní 12/24V DC, kont.1/1 max.24V</t>
  </si>
  <si>
    <t>1840375901</t>
  </si>
  <si>
    <t>46</t>
  </si>
  <si>
    <t>7498100530</t>
  </si>
  <si>
    <t>DŘT, SKŘ technologie DŘT a SKŘ skříně pro automatizaci Čidla Čidlo kouřové prostorové 12/24V DC, kont.1/1 max.24V</t>
  </si>
  <si>
    <t>-1743253317</t>
  </si>
  <si>
    <t>47</t>
  </si>
  <si>
    <t>7498100630</t>
  </si>
  <si>
    <t>DŘT, SKŘ technologie DŘT a SKŘ skříně pro automatizaci Technologické switche a modemy Základní switche Průmyslový switch 5x 10/100 Base-TX portů na DIN lištu</t>
  </si>
  <si>
    <t>-1391988722</t>
  </si>
  <si>
    <t>48</t>
  </si>
  <si>
    <t>7498100640</t>
  </si>
  <si>
    <t>DŘT, SKŘ technologie DŘT a SKŘ skříně pro automatizaci Technologické switche a modemy Základní switche Datový switch 4x ethernet 10/100Base T (průmyslové provedení), vč. 2xFO</t>
  </si>
  <si>
    <t>-1940650237</t>
  </si>
  <si>
    <t>49</t>
  </si>
  <si>
    <t>7498100850</t>
  </si>
  <si>
    <t>DŘT, SKŘ technologie DŘT a SKŘ skříně pro automatizaci Technologické switche a modemy Vysokorychlostní modemy Vysokorychlostní modem na metalické vedení, do 2MBit/s, rozhraní a protokol dle specifikace, napájení 24V DC nebo 230V AC</t>
  </si>
  <si>
    <t>-6730005</t>
  </si>
  <si>
    <t>50</t>
  </si>
  <si>
    <t>7498101110</t>
  </si>
  <si>
    <t>DŘT, SKŘ technologie DŘT a SKŘ skříně pro automatizaci Převodníky komunikace Sériová linka optika Převodník OPTIKA/RS 232, RS422, RS485</t>
  </si>
  <si>
    <t>1635536935</t>
  </si>
  <si>
    <t>51</t>
  </si>
  <si>
    <t>7498101490</t>
  </si>
  <si>
    <t>DŘT, SKŘ technologie DŘT a SKŘ skříně pro automatizaci Grafické dotykové panely Dotykový panel HMI, 7" TFT, PROFINET, Win CE, konfig. WinCC</t>
  </si>
  <si>
    <t>-1836151025</t>
  </si>
  <si>
    <t>52</t>
  </si>
  <si>
    <t>7498101680</t>
  </si>
  <si>
    <t>DŘT, SKŘ technologie DŘT a SKŘ skříně pro automatizaci Průmyslové počítače Klasické rozložení (PC, monitor a vstupní zařízení zvlášť) IPC - průmyslový počítač PC kompatibilní kompletní s monitorem do 17", klávesnicí a myší (popř.touchpad nebo …</t>
  </si>
  <si>
    <t>1204413307</t>
  </si>
  <si>
    <t>53</t>
  </si>
  <si>
    <t>7498101700</t>
  </si>
  <si>
    <t>DŘT, SKŘ technologie DŘT a SKŘ skříně pro automatizaci Průmyslové počítače Klasické rozložení (PC, monitor a vstupní zařízení zvlášť) Průmyslové řídící PC - Řídící průmyslové PC umístěné v kompaktní odolné plechové šasí vybavené prachovým filtrem …</t>
  </si>
  <si>
    <t>274885171</t>
  </si>
  <si>
    <t>54</t>
  </si>
  <si>
    <t>7498101750</t>
  </si>
  <si>
    <t>DŘT, SKŘ technologie DŘT a SKŘ skříně pro automatizaci Průmyslové počítače Periférie LCD monitor s rozlišením 1280x1024(16"), vstupem HDMI, DVI, IPS panel s LED podsvícením.</t>
  </si>
  <si>
    <t>1159428946</t>
  </si>
  <si>
    <t>55</t>
  </si>
  <si>
    <t>7498101760</t>
  </si>
  <si>
    <t>DŘT, SKŘ technologie DŘT a SKŘ skříně pro automatizaci Průmyslové počítače Periférie LCD monitor s full HD rozlišením 1920x1080, vstupem HDMI, DVI, IPS panel s LED podsvícením, 24"</t>
  </si>
  <si>
    <t>-371143631</t>
  </si>
  <si>
    <t>56</t>
  </si>
  <si>
    <t>7498102020</t>
  </si>
  <si>
    <t>DŘT, SKŘ technologie DŘT a SKŘ skříně pro automatizaci Průmyslové počítače Software a ostatní Základní programové vybavení tlm. jednotky pro objekt ŽST</t>
  </si>
  <si>
    <t>-544551913</t>
  </si>
  <si>
    <t>36</t>
  </si>
  <si>
    <t>7492500880</t>
  </si>
  <si>
    <t>Kabely, vodiče, šňůry Cu - nn Vodič jednožílový Cu, plastová izolace H07V-K 16 žz (CYA)</t>
  </si>
  <si>
    <t>-1907895914</t>
  </si>
  <si>
    <t>37</t>
  </si>
  <si>
    <t>7492501700</t>
  </si>
  <si>
    <t>Kabely, vodiče, šňůry Cu - nn Kabel silový 2 a 3-žílový Cu, plastová izolace CYKY 2O2,5 (2Dx2,5)</t>
  </si>
  <si>
    <t>1142552562</t>
  </si>
  <si>
    <t>38</t>
  </si>
  <si>
    <t>7492501710</t>
  </si>
  <si>
    <t>Kabely, vodiče, šňůry Cu - nn Kabel silový 2 a 3-žílový Cu, plastová izolace CYKY 2O4 (2Dx4)</t>
  </si>
  <si>
    <t>-2051582763</t>
  </si>
  <si>
    <t>39</t>
  </si>
  <si>
    <t>7492501770</t>
  </si>
  <si>
    <t>Kabely, vodiče, šňůry Cu - nn Kabel silový 2 a 3-žílový Cu, plastová izolace CYKY 3J2,5 (3Cx 2,5)</t>
  </si>
  <si>
    <t>562108136</t>
  </si>
  <si>
    <t>40</t>
  </si>
  <si>
    <t>7492800110</t>
  </si>
  <si>
    <t>Sdělovací kabely pro silnoproudé aplikace Metalické kabely - nehořlavé JYTY 4J1 (4Bx1)</t>
  </si>
  <si>
    <t>-1857970033</t>
  </si>
  <si>
    <t>41</t>
  </si>
  <si>
    <t>7492800130</t>
  </si>
  <si>
    <t>Sdělovací kabely pro silnoproudé aplikace Metalické kabely - nehořlavé JYTY 7J1 (7Cx1)</t>
  </si>
  <si>
    <t>1016944765</t>
  </si>
  <si>
    <t>42</t>
  </si>
  <si>
    <t>7492800030</t>
  </si>
  <si>
    <t>Sdělovací kabely pro silnoproudé aplikace Metalické kabely - nehořlavé JYTY 14J1 (14Cx1)</t>
  </si>
  <si>
    <t>-708881930</t>
  </si>
  <si>
    <t>43</t>
  </si>
  <si>
    <t>7492800050</t>
  </si>
  <si>
    <t>Sdělovací kabely pro silnoproudé aplikace Metalické kabely - nehořlavé JYTY 19J1 (19Cx1)</t>
  </si>
  <si>
    <t>1676234864</t>
  </si>
  <si>
    <t>7590540151</t>
  </si>
  <si>
    <t>Slaboproudé rozvody, kabely pro přívod a vnitřní instalaci Ukončovací kabely UKFY 10 x 4 x 0,4</t>
  </si>
  <si>
    <t>-1615553855</t>
  </si>
  <si>
    <t>3</t>
  </si>
  <si>
    <t>7590540524</t>
  </si>
  <si>
    <t xml:space="preserve">Slaboproudé rozvody, kabely pro přívod a vnitřní instalaci UTP/FTP kategorie 5e 100Mhz  1 Gbps FTP Stíněný plášť, PVC vnitřní, drát</t>
  </si>
  <si>
    <t>113991771</t>
  </si>
  <si>
    <t>7592520010</t>
  </si>
  <si>
    <t>Dálková diagnostika DDTS ŽDC, Integrační koncentrátor s konfigurací min. 2x RS xxx, min. 2x ethernet 10/100/1000 MBit, USB, napájení 9-36 V DC, s funkcí konverze SNMPv3 na ČSN EN 60870-5-104 v průmyslovém provedení dle technických podmínek SŽDC</t>
  </si>
  <si>
    <t>-511221802</t>
  </si>
  <si>
    <t>5</t>
  </si>
  <si>
    <t>7592520015</t>
  </si>
  <si>
    <t>Dálková diagnostika DDTS ŽDC, Řídicí stanice PLC, DI ? 24, DO ? 24, AI ? 12, RS 485, ethernet, pro montáž na panel nebo DIN</t>
  </si>
  <si>
    <t>-1943461822</t>
  </si>
  <si>
    <t>6</t>
  </si>
  <si>
    <t>7592520017</t>
  </si>
  <si>
    <t>Dálková diagnostika DDTS ŽDC, Řídicí stanice PLC, DI ? 48, DO ? 48, AI ? 24, RS 485, ethernet, pro montáž na panel nebo DIN</t>
  </si>
  <si>
    <t>1349792875</t>
  </si>
  <si>
    <t>7</t>
  </si>
  <si>
    <t>7592520019</t>
  </si>
  <si>
    <t>Dálková diagnostika DDTS ŽDC, Řídicí stanice PLC, DI ? 96, DO ? 96, AI ? 48, RS 485, ethernet, pro montáž na panel nebo DIN</t>
  </si>
  <si>
    <t>-2099911906</t>
  </si>
  <si>
    <t>7592520025</t>
  </si>
  <si>
    <t>Dálková diagnostika DDTS ŽDC, Karta analogová X20AI2437 analog 2xI, 4..20 mA, 16 Bit, isolate</t>
  </si>
  <si>
    <t>819492384</t>
  </si>
  <si>
    <t>9</t>
  </si>
  <si>
    <t>7592520030</t>
  </si>
  <si>
    <t>Dálková diagnostika DDTS ŽDC, Karta X20BB80 bus controller base</t>
  </si>
  <si>
    <t>577358908</t>
  </si>
  <si>
    <t>10</t>
  </si>
  <si>
    <t>7592520035</t>
  </si>
  <si>
    <t>Dálková diagnostika DDTS ŽDC, Karta X20BC0087 bus controller Modbus/TCP</t>
  </si>
  <si>
    <t>1531683591</t>
  </si>
  <si>
    <t>11</t>
  </si>
  <si>
    <t>7592520040</t>
  </si>
  <si>
    <t>Dálková diagnostika DDTS ŽDC, Karta X20BM11 Bus Module with Power Bus connection</t>
  </si>
  <si>
    <t>352615485</t>
  </si>
  <si>
    <t>12</t>
  </si>
  <si>
    <t>7592520045</t>
  </si>
  <si>
    <t>Dálková diagnostika DDTS ŽDC, Karta X20DI9371 digital 12xI, 24V, Sink, 1 Wire</t>
  </si>
  <si>
    <t>1443808220</t>
  </si>
  <si>
    <t>13</t>
  </si>
  <si>
    <t>7592520050</t>
  </si>
  <si>
    <t>Dálková diagnostika DDTS ŽDC, Karta X20DO9322 digital 12xO, 24V 0.5A, Source, 1 W</t>
  </si>
  <si>
    <t>1413055164</t>
  </si>
  <si>
    <t>14</t>
  </si>
  <si>
    <t>7592520055</t>
  </si>
  <si>
    <t>Dálková diagnostika DDTS ŽDC, Karta X20PS9400 BC supply, 24 V, bus supply</t>
  </si>
  <si>
    <t>-1329619159</t>
  </si>
  <si>
    <t>7592520060</t>
  </si>
  <si>
    <t>Dálková diagnostika DDTS ŽDC, Karta X20TB12 standard terminal block 12x</t>
  </si>
  <si>
    <t>536198536</t>
  </si>
  <si>
    <t>16</t>
  </si>
  <si>
    <t>7592520065</t>
  </si>
  <si>
    <t>Dálková diagnostika DDTS ŽDC, Karta UR20-FBC-MOD-TCP U-Remote I/O fieldbus coupler, IP20, ethernet, Modbus/TCP</t>
  </si>
  <si>
    <t>-1379646273</t>
  </si>
  <si>
    <t>17</t>
  </si>
  <si>
    <t>7592520070</t>
  </si>
  <si>
    <t>Dálková diagnostika DDTS ŽDC, Karta UR20-4AI-UI-16 U-Remote I/O, IP20, 4kanálové, analogové signály, vstup, Proud/napětí, 16 Bit</t>
  </si>
  <si>
    <t>959547686</t>
  </si>
  <si>
    <t>18</t>
  </si>
  <si>
    <t>7592520075</t>
  </si>
  <si>
    <t>Dálková diagnostika DDTS ŽDC, Karta UR20-16DO-P U-Remote I/O, IP20, digitální signály, výstup, 16kanálové</t>
  </si>
  <si>
    <t>1040459966</t>
  </si>
  <si>
    <t>19</t>
  </si>
  <si>
    <t>7592520080</t>
  </si>
  <si>
    <t>Dálková diagnostika DDTS ŽDC, Karta UR20-16DI-P U-Remote I/O, IP20, digitální signály, vstup, 16kanálové</t>
  </si>
  <si>
    <t>1605928014</t>
  </si>
  <si>
    <t>20</t>
  </si>
  <si>
    <t>7592520085</t>
  </si>
  <si>
    <t>Dálková diagnostika DDTS ŽDC, Převodník s rozhraním M-Bus/ethernet (pro max. 15 zař.)</t>
  </si>
  <si>
    <t>590101415</t>
  </si>
  <si>
    <t>7592520090</t>
  </si>
  <si>
    <t>Dálková diagnostika DDTS ŽDC, Modul vyhodnocení výpadku napětí</t>
  </si>
  <si>
    <t>2059141813</t>
  </si>
  <si>
    <t>22</t>
  </si>
  <si>
    <t>7592520095</t>
  </si>
  <si>
    <t>Dálková diagnostika DDTS ŽDC, Snímač teploty s výstupem 4-20mA</t>
  </si>
  <si>
    <t>-1705165672</t>
  </si>
  <si>
    <t>23</t>
  </si>
  <si>
    <t>7592520100</t>
  </si>
  <si>
    <t>Dálková diagnostika DDTS ŽDC, Snímač teploty a vlhkosti s výstupem 4-20mA</t>
  </si>
  <si>
    <t>804822675</t>
  </si>
  <si>
    <t>24</t>
  </si>
  <si>
    <t>7592520105</t>
  </si>
  <si>
    <t>Dálková diagnostika DDTS ŽDC, Sestava pro PZZ - PLC s jednou vstupní kartou (12 vstupů) pro implemenatci dveřních kontaktů (popř. jiných čidel) přejezdových technologických domků</t>
  </si>
  <si>
    <t>1682390231</t>
  </si>
  <si>
    <t>25</t>
  </si>
  <si>
    <t>7592520110</t>
  </si>
  <si>
    <t>Dálková diagnostika DDTS ŽDC, Komunikační převodník s konfigurací min. 1x RS 422/485/232, 1x ethernet 10/100 MBit, napájení 12-48 V DC, pro max. 15 podružných zařízení</t>
  </si>
  <si>
    <t>-224834646</t>
  </si>
  <si>
    <t>26</t>
  </si>
  <si>
    <t>7592520115</t>
  </si>
  <si>
    <t>Dálková diagnostika DDTS ŽDC, Integrační server 19“ provedení 2U s konfigurací dle TZ, min. dle technických podmínek SŽDC k systému DDTS ŽDC, 3 x rozhraní ethernet 1000 Mbit / 1 Gb, 2 x napájecí zdroj, napájení 230 V AC</t>
  </si>
  <si>
    <t>-583613751</t>
  </si>
  <si>
    <t>27</t>
  </si>
  <si>
    <t>7592520120</t>
  </si>
  <si>
    <t>Dálková diagnostika DDTS ŽDC, Terminálový server 19“ provedení 1U s konfigurací dle TZ, min. dle technických podmínek SŽDC k systému DDTS ŽDC, 3 x rozhraní ethernet 1000 Mbit / 1 Gb, 2 x napájecí zdroj Hot Plug, napájení 230 V AC</t>
  </si>
  <si>
    <t>760917302</t>
  </si>
  <si>
    <t>28</t>
  </si>
  <si>
    <t>7592520125</t>
  </si>
  <si>
    <t>Dálková diagnostika DDTS ŽDC, Licenční SW pro TeS - systémové a programové vybavení nového ternimálového serveru TeS</t>
  </si>
  <si>
    <t>1368710069</t>
  </si>
  <si>
    <t>29</t>
  </si>
  <si>
    <t>7592520130</t>
  </si>
  <si>
    <t>Dálková diagnostika DDTS ŽDC, Klientské pracoviště stacionární s konfigurací dle TZ, min. dle technických podmínek SŽDC k systému DDTS ŽDC, rozhraní ethernet 100 Mbit / 1 Gb, napájení 230 V AC, monitor LCD s min. úhlopříčkou 22"</t>
  </si>
  <si>
    <t>1472921870</t>
  </si>
  <si>
    <t>30</t>
  </si>
  <si>
    <t>7592520135</t>
  </si>
  <si>
    <t>Dálková diagnostika DDTS ŽDC, Licenční SW pro stacionárního klienta - kompletní systémové a programové vybavení nového stacionárního klientského pracoviště</t>
  </si>
  <si>
    <t>-2031200847</t>
  </si>
  <si>
    <t>31</t>
  </si>
  <si>
    <t>7592520140</t>
  </si>
  <si>
    <t>Dálková diagnostika DDTS ŽDC, Klientské pracoviště mobilní s konfigurací dle TZ, min. dle technických podmínek SŽDC k systému DDTS ŽDC, rozhraní ethernet 100 Mbit / 1 Gb, napájení 230 V AC, monitor LCD s min. úhlopříčkou 14-16"</t>
  </si>
  <si>
    <t>1734776964</t>
  </si>
  <si>
    <t>32</t>
  </si>
  <si>
    <t>7592520145</t>
  </si>
  <si>
    <t>Dálková diagnostika DDTS ŽDC, Liceční SW pro klientské pracoviště tenkého klienta s konfigurací dle TZ, min. dle technických podmínek SŽDC k systému DDTS ŽDC</t>
  </si>
  <si>
    <t>1699009806</t>
  </si>
  <si>
    <t>33</t>
  </si>
  <si>
    <t>7592520150</t>
  </si>
  <si>
    <t>Dálková diagnostika DDTS ŽDC, Licenční SW pro mobilního (tlustého) klienta s konfigurací dle TZ, min. dle technických podmínek SŽDC k systému DDTS ŽDC</t>
  </si>
  <si>
    <t>-2049811843</t>
  </si>
  <si>
    <t>34</t>
  </si>
  <si>
    <t>7592520155</t>
  </si>
  <si>
    <t>Dálková diagnostika DDTS ŽDC, Licenční SW pro klienta v DTTZ - aplikační a programové vybavení dotykového terminálu telefonního zapojavače, pracoviště dispečera</t>
  </si>
  <si>
    <t>1042248578</t>
  </si>
  <si>
    <t>35</t>
  </si>
  <si>
    <t>7592520160</t>
  </si>
  <si>
    <t>Dálková diagnostika DDTS ŽDC, Aplikační a systémový SW pro InS - systémové a programové vybavení nového integračního serveru InS</t>
  </si>
  <si>
    <t>868104615</t>
  </si>
  <si>
    <t>02 - práce</t>
  </si>
  <si>
    <t>OST - Ostatní</t>
  </si>
  <si>
    <t>OST</t>
  </si>
  <si>
    <t>Ostatní</t>
  </si>
  <si>
    <t>60</t>
  </si>
  <si>
    <t>K</t>
  </si>
  <si>
    <t>7498171010</t>
  </si>
  <si>
    <t>Demontáž skříně SKŘ/automatizace 1 pole</t>
  </si>
  <si>
    <t>512</t>
  </si>
  <si>
    <t>4114732</t>
  </si>
  <si>
    <t>61</t>
  </si>
  <si>
    <t>7498172010</t>
  </si>
  <si>
    <t>Demontáž SKŘ, IPC, PLC sestavení řídící PLC jednotky z rozvaděče automatizace/SKŘ/DŘT</t>
  </si>
  <si>
    <t>-1814958969</t>
  </si>
  <si>
    <t>62</t>
  </si>
  <si>
    <t>7498172015</t>
  </si>
  <si>
    <t>Demontáž SKŘ, IPC, PLC sestavení rozšiřujícího modulu PLC do rozvaděče automatizace/SKŘ/DŘT</t>
  </si>
  <si>
    <t>-1566095741</t>
  </si>
  <si>
    <t>63</t>
  </si>
  <si>
    <t>7498172020</t>
  </si>
  <si>
    <t>Demontáž SKŘ, IPC, PLC sestavení stávající telemechanické jednotky - rozvaděč, PLC</t>
  </si>
  <si>
    <t>-781148709</t>
  </si>
  <si>
    <t>64</t>
  </si>
  <si>
    <t>7498173010</t>
  </si>
  <si>
    <t>Demontáž SKŘ-DŘT, čidla dveřního kontaktu signalizačního</t>
  </si>
  <si>
    <t>1728155507</t>
  </si>
  <si>
    <t>7498356010</t>
  </si>
  <si>
    <t>Montáž dálkové diagnostiky TS ŽDC software pro začlenění technologického celku do dálkové diagnostiky TS ŽDC - instalace software pro začlenění technologického celku (např. EOV, VO, EPZ, tunel, myčka, výtah, kotelna, atd.)</t>
  </si>
  <si>
    <t>719090208</t>
  </si>
  <si>
    <t>-1316804939</t>
  </si>
  <si>
    <t>-753314500</t>
  </si>
  <si>
    <t>7498356015</t>
  </si>
  <si>
    <t>Montáž dálkové diagnostiky TS ŽDC připojení technologie po M-Bus přes Ethernet</t>
  </si>
  <si>
    <t>1043943859</t>
  </si>
  <si>
    <t>253072623</t>
  </si>
  <si>
    <t>7498356020</t>
  </si>
  <si>
    <t>Montáž dálkové diagnostiky TS ŽDC napájení 2 DC 24V/SELV do 3A</t>
  </si>
  <si>
    <t>-638360578</t>
  </si>
  <si>
    <t>7498356025</t>
  </si>
  <si>
    <t>Montáž dálkové diagnostiky TS ŽDC integračního koncentrátoru dálkové diagnostiky do 19“ zástavby</t>
  </si>
  <si>
    <t>-701152173</t>
  </si>
  <si>
    <t>7498356030</t>
  </si>
  <si>
    <t>Montáž dálkové diagnostiky TS ŽDC serverového operačního systému Linux</t>
  </si>
  <si>
    <t>-392941357</t>
  </si>
  <si>
    <t>7498356035</t>
  </si>
  <si>
    <t>Montáž dálkové diagnostiky TS ŽDC aplikačního systému pro integrační koncentrátor s operačním systémem Linux - instalace, parametrizace</t>
  </si>
  <si>
    <t>1653944307</t>
  </si>
  <si>
    <t>7498356036</t>
  </si>
  <si>
    <t>Montáž dálkové diagnostiky TS ŽDC sofware pro integraci EOV - jednoho rozváděče EOV do integračního koncentrátoru DDTS ŽDC, licence s potřebnými protokoly MODBUS, DBNet, S-Net, IEC 60870-5-104 atd.,parametrizace a naplnění datových, technologických, telemetrických a řídicích struktur DDTS ŽDC</t>
  </si>
  <si>
    <t>1665325594</t>
  </si>
  <si>
    <t>7498356037</t>
  </si>
  <si>
    <t>Montáž dálkové diagnostiky TS ŽDC sofware pro integraci OSV - jednoho rozváděče OSV do integračního koncentrátoru DDTS ŽDC, licence s potřebnými protokoly MODBUS, DBNet, S-Net, IEC 60870-5-104 atd., parametrizace a naplnění datových, technologických, telemetrických a řídicích struktur DDTS ŽDC, programátorské práce</t>
  </si>
  <si>
    <t>-1193462893</t>
  </si>
  <si>
    <t>7498356040</t>
  </si>
  <si>
    <t>Montáž dálkové diagnostiky TS ŽDC nové aplikace integračního koncentrátoru pro technologický systém</t>
  </si>
  <si>
    <t>1068861863</t>
  </si>
  <si>
    <t>7498356042</t>
  </si>
  <si>
    <t>Montáž dálkové diagnostiky TS ŽDC nové aplikace integračního koncentrátoru pro datový objekt</t>
  </si>
  <si>
    <t>878087500</t>
  </si>
  <si>
    <t>7498356045</t>
  </si>
  <si>
    <t>Montáž dálkové diagnostiky TS ŽDC doplnění aplikace integračního koncentrátoru pro technologický systém</t>
  </si>
  <si>
    <t>-1921468647</t>
  </si>
  <si>
    <t>7498356047</t>
  </si>
  <si>
    <t>Montáž dálkové diagnostiky TS ŽDC doplnění aplikace integračního koncentrátoru pro datový objekt</t>
  </si>
  <si>
    <t>1577337243</t>
  </si>
  <si>
    <t>7498356050</t>
  </si>
  <si>
    <t>Montáž dálkové diagnostiky TS ŽDC uvedení do provozu stacionární klientské pracovní stanice</t>
  </si>
  <si>
    <t>1223707639</t>
  </si>
  <si>
    <t>7498356055</t>
  </si>
  <si>
    <t>Montáž dálkové diagnostiky TS ŽDC doplnění aplikace integračního serveru o datový objekt</t>
  </si>
  <si>
    <t>2042858446</t>
  </si>
  <si>
    <t>7498356057</t>
  </si>
  <si>
    <t>Montáž dálkové diagnostiky TS ŽDC doplnění aplikace integračního serveru o integrační koncentrátor</t>
  </si>
  <si>
    <t>903088423</t>
  </si>
  <si>
    <t>7498356059</t>
  </si>
  <si>
    <t>Montáž dálkové diagnostiky TS ŽDC doplnění aplikace integračního serveru o klienta</t>
  </si>
  <si>
    <t>-1919119528</t>
  </si>
  <si>
    <t>7498356061</t>
  </si>
  <si>
    <t>Montáž dálkové diagnostiky TS ŽDC doplnění aplikace integračního serveru o technologický systém</t>
  </si>
  <si>
    <t>-2075029571</t>
  </si>
  <si>
    <t>7498356063</t>
  </si>
  <si>
    <t>Montáž dálkové diagnostiky TS ŽDC doplnění aplikace na klientských pracovištích</t>
  </si>
  <si>
    <t>123201017</t>
  </si>
  <si>
    <t>7498356066</t>
  </si>
  <si>
    <t>Montáž dálkové diagnostiky TS ŽDC doplnění aplikace pro dispečerské klienty o datový objekt</t>
  </si>
  <si>
    <t>-1238439871</t>
  </si>
  <si>
    <t>7498356068</t>
  </si>
  <si>
    <t>Montáž dálkové diagnostiky TS ŽDC doplnění aplikace pro dispečerské klienty o technologický systém</t>
  </si>
  <si>
    <t>-1348784533</t>
  </si>
  <si>
    <t>7498356071</t>
  </si>
  <si>
    <t>Montáž dálkové diagnostiky TS ŽDC doplnění aplikace pro energetické klienty o datový objekt</t>
  </si>
  <si>
    <t>-339862126</t>
  </si>
  <si>
    <t>7498356075</t>
  </si>
  <si>
    <t>Montáž dálkové diagnostiky TS ŽDC doplnění/úprava aplikace integračního serveru</t>
  </si>
  <si>
    <t>1748854149</t>
  </si>
  <si>
    <t>7498356077</t>
  </si>
  <si>
    <t>Montáž dálkové diagnostiky TS ŽDC doplnění/úprava aplikace pro dispečerské klienty</t>
  </si>
  <si>
    <t>1715926866</t>
  </si>
  <si>
    <t>7498356079</t>
  </si>
  <si>
    <t>Montáž dálkové diagnostiky TS ŽDC doplnění/úprava aplikace pro energetické klienty</t>
  </si>
  <si>
    <t>1180531266</t>
  </si>
  <si>
    <t>7498356081</t>
  </si>
  <si>
    <t>Montáž dálkové diagnostiky TS ŽDC klientského operační systému Linux</t>
  </si>
  <si>
    <t>1383155313</t>
  </si>
  <si>
    <t>7498356085</t>
  </si>
  <si>
    <t>Montáž dálkové diagnostiky TS ŽDC aplikačního systém pro klienta s operačním systémem Linux - instalace, parametrizace</t>
  </si>
  <si>
    <t>2029933159</t>
  </si>
  <si>
    <t>7498356087</t>
  </si>
  <si>
    <t>Montáž dálkové diagnostiky TS ŽDC aplikačního systém pro klienta s lokálními službami pro operační systém Linux - instalace, parametrizace</t>
  </si>
  <si>
    <t>-987106091</t>
  </si>
  <si>
    <t>7498356090</t>
  </si>
  <si>
    <t>Montáž dálkové diagnostiky TS ŽDC kabelu F/UTP Cat5e</t>
  </si>
  <si>
    <t>1567865344</t>
  </si>
  <si>
    <t>7498356092</t>
  </si>
  <si>
    <t>Montáž dálkové diagnostiky TS ŽDC konfigurace síťového spojení</t>
  </si>
  <si>
    <t>-438344105</t>
  </si>
  <si>
    <t>7498356094</t>
  </si>
  <si>
    <t>Montáž dálkové diagnostiky TS ŽDC konfigurace prvku sdělovacího zařízení</t>
  </si>
  <si>
    <t>-295890117</t>
  </si>
  <si>
    <t>7498356096</t>
  </si>
  <si>
    <t>Montáž dálkové diagnostiky TS ŽDC zdroje nepřerušovaného napájení 500 W/750 VA</t>
  </si>
  <si>
    <t>2116196764</t>
  </si>
  <si>
    <t>7498356098</t>
  </si>
  <si>
    <t>Montáž dálkové diagnostiky TS ŽDC komplexní a individuální zkoušky systému pro datový objekt</t>
  </si>
  <si>
    <t>837255785</t>
  </si>
  <si>
    <t>7498356099</t>
  </si>
  <si>
    <t>Montáž dálkové diagnostiky TS ŽDC montáž klientského mobilního pracoviště - montáž, instalace, oživení mobilního klientského pracoviště</t>
  </si>
  <si>
    <t>1665633105</t>
  </si>
  <si>
    <t>7498356100</t>
  </si>
  <si>
    <t>Montáž dálkové diagnostiky TS ŽDC instalace software pro mobilního klienta</t>
  </si>
  <si>
    <t>-2016256951</t>
  </si>
  <si>
    <t>7498356101</t>
  </si>
  <si>
    <t>Montáž dálkové diagnostiky TS ŽDC odzkoušení programového vybavení - včetně ověření uživatelských funkcí na úplné implementaci, verifikace přenášených dat</t>
  </si>
  <si>
    <t>445606532</t>
  </si>
  <si>
    <t>7498356102</t>
  </si>
  <si>
    <t>Montáž dálkové diagnostiky TS ŽDC zaškolení obsluhy</t>
  </si>
  <si>
    <t>-1437139314</t>
  </si>
  <si>
    <t>7498356210</t>
  </si>
  <si>
    <t>Montáž dálkové diagnostiky TS ŽDC jednoho zařízení specifikovaného dle TZ včetně souvisejícího příslušenství - např. Ink, převodník, PLC - oživení, konfigurace, nastavení a uvedení do provozu</t>
  </si>
  <si>
    <t>-247362557</t>
  </si>
  <si>
    <t>7498356220</t>
  </si>
  <si>
    <t>Montáž dálkové diagnostiky TS ŽDC serveru Tes nebo InS včetně souvisejícího příslušenství - oživení, konfigurace, nastavení a uvedení do provozu</t>
  </si>
  <si>
    <t>1879798975</t>
  </si>
  <si>
    <t>7498356230</t>
  </si>
  <si>
    <t>Montáž dálkové diagnostiky TS ŽDC stacionárního klientského pracoviště včetně souvisejícího příslušenství - oživení, konfigurace, nastavení a uvedení do provozu</t>
  </si>
  <si>
    <t>2092079788</t>
  </si>
  <si>
    <t>7498356240</t>
  </si>
  <si>
    <t>Montáž dálkové diagnostiky TS ŽDC systémová a datová analýza technologického modelu - realizace a plnění prezentačních zobrazení a formulářů</t>
  </si>
  <si>
    <t>190469839</t>
  </si>
  <si>
    <t>7498356250</t>
  </si>
  <si>
    <t>Montáž dálkové diagnostiky TS ŽDC závěrečná zkouška - komplexní vyzkoušení zařízení DDTS ŽDC</t>
  </si>
  <si>
    <t>hod</t>
  </si>
  <si>
    <t>1180759871</t>
  </si>
  <si>
    <t>7498356260</t>
  </si>
  <si>
    <t>Montáž dálkové diagnostiky TS ŽDC spolupráce zhotovitele sdělovacího, silnoproudého nebo jiného zařízení dle TZ realizovaného samostatným PS/SO se zaintegrováním tohoto zařízení do DDTS - předání potřebných podkladů (výkresů, databází, specifikací...), spolupráce při integraci a v průběhu vytváření výrobní dokumentace</t>
  </si>
  <si>
    <t>1887181830</t>
  </si>
  <si>
    <t>7498356270</t>
  </si>
  <si>
    <t>Montáž dálkové diagnostiky TS ŽDC rozvaděče včetně souvisejícího příslušenství - oživení, konfigurace, nastavení a uvedení do provozu</t>
  </si>
  <si>
    <t>952956435</t>
  </si>
  <si>
    <t>7498356280</t>
  </si>
  <si>
    <t>Montáž dálkové diagnostiky TS ŽDC kompletní doplnění SW InS o jeden nový TLS - doplnění aplikačního a programového vybavení integračního serveru InS; doplnění dispečerské klientské aplikaci pro dohled TLS</t>
  </si>
  <si>
    <t>-459366335</t>
  </si>
  <si>
    <t>7498356290</t>
  </si>
  <si>
    <t>Montáž dálkové diagnostiky TS ŽDC kompletní doplnění SW TeS o jeden nový TLS - doplnění aplikačního a programového vybavení integračního serveru InS; doplnění dispečerské klientské aplikaci pro dohled TLS</t>
  </si>
  <si>
    <t>1273551919</t>
  </si>
  <si>
    <t>7498356300</t>
  </si>
  <si>
    <t>Montáž dálkové diagnostiky TS ŽDC doplnění dispečerské klientské aplikace pro dohled TLS</t>
  </si>
  <si>
    <t>211216603</t>
  </si>
  <si>
    <t>7498356310</t>
  </si>
  <si>
    <t>Montáž dálkové diagnostiky TS ŽDC úprava konfigurace stávajícího klientského pracoviště pro zobrazení nově integrovaných TLS - úprava uživatelských oprávnění, licence, protokoly ČSN EN 60870-5-104, XML</t>
  </si>
  <si>
    <t>-1856409536</t>
  </si>
  <si>
    <t>7498356320</t>
  </si>
  <si>
    <t>Montáž dálkové diagnostiky TS ŽDC konfigurace dotykového terminálu IPDT - aplikační a programové vybavení dotykového terminálu telefonního zapojavače, pracoviště dispečera</t>
  </si>
  <si>
    <t>-924450</t>
  </si>
  <si>
    <t>7498356330</t>
  </si>
  <si>
    <t>Montáž dálkové diagnostiky TS ŽDC úprava konfigurace stávajícího klientského pracoviště pro zobrazení nově integrovaných technologií - úprava uživatelských oprávnění, licence, protokoly ČSN EN 60870-5-104, XML</t>
  </si>
  <si>
    <t>1719479422</t>
  </si>
  <si>
    <t>7498374010</t>
  </si>
  <si>
    <t>Demontáž DDTS jednoho zařízení specifikovaného dle TZ např. InK, převodník, PLC..</t>
  </si>
  <si>
    <t>4290775</t>
  </si>
  <si>
    <t>7498374020</t>
  </si>
  <si>
    <t>Demontáž DDTS serveru InS nebo Tes</t>
  </si>
  <si>
    <t>-1816198042</t>
  </si>
  <si>
    <t>65</t>
  </si>
  <si>
    <t>1461170653</t>
  </si>
  <si>
    <t>7498374030</t>
  </si>
  <si>
    <t>Demontáž DDTS stacionární klientské stanice</t>
  </si>
  <si>
    <t>-1292040092</t>
  </si>
  <si>
    <t>66</t>
  </si>
  <si>
    <t>-1868037591</t>
  </si>
  <si>
    <t>7498374040</t>
  </si>
  <si>
    <t>Demontáž DDTS rozvaděče</t>
  </si>
  <si>
    <t>-1724275832</t>
  </si>
  <si>
    <t>67</t>
  </si>
  <si>
    <t>-1741495118</t>
  </si>
  <si>
    <t>68</t>
  </si>
  <si>
    <t>7592525010</t>
  </si>
  <si>
    <t>Montáž serveru DDTS ŽDC terminálového TeS nebo integračního InS se souvisejícím příslušenstvím - včetně oživení, konfigurace, nastavení a uvedení do provozu</t>
  </si>
  <si>
    <t>-1507187450</t>
  </si>
  <si>
    <t>69</t>
  </si>
  <si>
    <t>7592525020</t>
  </si>
  <si>
    <t>Doplnění aplikačního SW DDTS ŽDC o jednoho nového kompletního TLS u terminálového serveru TeS</t>
  </si>
  <si>
    <t>-640012352</t>
  </si>
  <si>
    <t>70</t>
  </si>
  <si>
    <t>7592525025</t>
  </si>
  <si>
    <t>Doplnění aplikačního SW DDTS ŽDC o dohled jednoho TLS v dispečerské klientské aplikaci</t>
  </si>
  <si>
    <t>575149706</t>
  </si>
  <si>
    <t>71</t>
  </si>
  <si>
    <t>7592525030</t>
  </si>
  <si>
    <t>Doplnění aplikačního SW DDTS ŽDC u stacionárního klienta - úprava konfigurace stávajícího pracoviště pro zobrazení nově integrovaných TLS</t>
  </si>
  <si>
    <t>-866790079</t>
  </si>
  <si>
    <t>72</t>
  </si>
  <si>
    <t>7592525035</t>
  </si>
  <si>
    <t>Doplnění aplikačního SW DDTS ŽDC u klienta v DTTZ - úprava konfigurace stávajícího pracoviště pro zobrazení nově integrovaných technologií v dotykového terminálu telefonního zapojavače, pracoviště dispečera</t>
  </si>
  <si>
    <t>-639548904</t>
  </si>
  <si>
    <t>73</t>
  </si>
  <si>
    <t>7592525040</t>
  </si>
  <si>
    <t>Zprovoznění SW DDTS ŽDC nového tenkého klienta</t>
  </si>
  <si>
    <t>2120438333</t>
  </si>
  <si>
    <t>57</t>
  </si>
  <si>
    <t>7592525045</t>
  </si>
  <si>
    <t>Doplnění aplikačního SW DDTS ŽDC u mobilního klienta - úprava konfigurace stávajícího pracoviště pro zobrazení nově integrovaných TLS</t>
  </si>
  <si>
    <t>96193738</t>
  </si>
  <si>
    <t>58</t>
  </si>
  <si>
    <t>712600655</t>
  </si>
  <si>
    <t>74</t>
  </si>
  <si>
    <t>-1180635940</t>
  </si>
  <si>
    <t>75</t>
  </si>
  <si>
    <t>7592525050</t>
  </si>
  <si>
    <t>Montáž klientského pracoviště DDTS ŽDC stacionárního</t>
  </si>
  <si>
    <t>-333762318</t>
  </si>
  <si>
    <t>76</t>
  </si>
  <si>
    <t>7592525060</t>
  </si>
  <si>
    <t>Softwarové práce na zařízení integračního koncentrátoru InK DDTS ŽDC TLS EOV v počtu výhybek do 4 kusů - SW úprava, doplnění, kontrola, zkouška nebo integrace signálů z energetických a elektrotechnických systémů stažených do jednoho PLC do integračního koncentrátoru</t>
  </si>
  <si>
    <t>563995433</t>
  </si>
  <si>
    <t>77</t>
  </si>
  <si>
    <t>7592525062</t>
  </si>
  <si>
    <t>Softwarové práce na zařízení integračního koncentrátoru InK DDTS ŽDC TLS EOV v počtu výhybek přes 4 do 8 kusů - SW úprava, doplnění, kontrola, zkouška nebo integrace signálů z energetických a elektrotechnických systémů stažených do jednoho PLC do integračního koncentrátoru</t>
  </si>
  <si>
    <t>-1140276415</t>
  </si>
  <si>
    <t>78</t>
  </si>
  <si>
    <t>7592525065</t>
  </si>
  <si>
    <t>Softwarové práce na zařízení integračního koncentrátoru InK DDTS ŽDC TLS OSV v počtu světelných okruhů do 4 kusů - SW úprava, doplnění, kontrola, zkouška nebo integrace signálů z energetických a elektrotechnických systémů stažených do jednoho PLC do integračního koncentrátoru</t>
  </si>
  <si>
    <t>234060336</t>
  </si>
  <si>
    <t>79</t>
  </si>
  <si>
    <t>7592525067</t>
  </si>
  <si>
    <t>Softwarové práce na zařízení integračního koncentrátoru InK DDTS ŽDC TLS OSV v počtu světelných okruhů přes 4 do 8 kusů - SW úprava, doplnění, kontrola, zkouška nebo integrace signálů z energetických a elektrotechnických systémů stažených do jednoho PLC do integračního koncentrátoru</t>
  </si>
  <si>
    <t>42534240</t>
  </si>
  <si>
    <t>80</t>
  </si>
  <si>
    <t>7592525070</t>
  </si>
  <si>
    <t>Softwarové práce na zařízení integračního koncentrátoru InK DDTS ŽDC TLS EZS v počtu čidel na ústřednu do 50 kusů - SW úprava, doplnění, kontrola, zkouška nebo integrace signálů z energetických a elektrotechnických systémů stažených do jednoho PLC do integračního koncentrátoru</t>
  </si>
  <si>
    <t>-1606123387</t>
  </si>
  <si>
    <t>81</t>
  </si>
  <si>
    <t>7592525072</t>
  </si>
  <si>
    <t>Softwarové práce na zařízení integračního koncentrátoru InK DDTS ŽDC TLS EZS v počtu čidel na ústřednu přes 50 do 100 kusů - SW úprava, doplnění, kontrola, zkouška nebo integrace signálů z energetických a elektrotechnických systémů stažených do jednoho PLC do integračního koncentrátoru</t>
  </si>
  <si>
    <t>-1539375294</t>
  </si>
  <si>
    <t>82</t>
  </si>
  <si>
    <t>7592525075</t>
  </si>
  <si>
    <t>Softwarové práce na zařízení integračního koncentrátoru InK DDTS ŽDC TLS EZS parametrizace - SW úprava, doplnění, kontrola, zkouška nebo integrace signálů z energetických a elektrotechnických systémů stažených do jednoho PLC do integračního koncentrátoru</t>
  </si>
  <si>
    <t>-1610916464</t>
  </si>
  <si>
    <t>83</t>
  </si>
  <si>
    <t>7592525078</t>
  </si>
  <si>
    <t>Softwarové práce na zařízení integračního koncentrátoru InK DDTS ŽDC TLS EPS v počtu čidel na ústřednu do 25 kusů - SW úprava, doplnění, kontrola, zkouška nebo integrace signálů z energetických a elektrotechnických systémů stažených do jednoho PLC do integračního koncentrátoru</t>
  </si>
  <si>
    <t>1090577630</t>
  </si>
  <si>
    <t>84</t>
  </si>
  <si>
    <t>7592525080</t>
  </si>
  <si>
    <t>Softwarové práce na zařízení integračního koncentrátoru InK DDTS ŽDC TLS EPS v počtu čidel na ústřednu přes 25 do 50 kusů - SW úprava, doplnění, kontrola, zkouška nebo integrace signálů z energetických a elektrotechnických systémů stažených do jednoho PLC do integračního koncentrátoru</t>
  </si>
  <si>
    <t>136855463</t>
  </si>
  <si>
    <t>85</t>
  </si>
  <si>
    <t>7592525083</t>
  </si>
  <si>
    <t>Softwarové práce na zařízení integračního koncentrátoru InK DDTS ŽDC TLS ASHS v počtu čidel na ústřednu do 4 kusů - SW úprava, doplnění, kontrola, zkouška nebo integrace signálů z energetických a elektrotechnických systémů stažených do jednoho PLC do integračního koncentrátoru</t>
  </si>
  <si>
    <t>1367059475</t>
  </si>
  <si>
    <t>86</t>
  </si>
  <si>
    <t>7592525085</t>
  </si>
  <si>
    <t>Softwarové práce na zařízení integračního koncentrátoru InK DDTS ŽDC TLS ASHS v počtu čidel na ústřednu přes 4 do 8 kusů - SW úprava, doplnění, kontrola, zkouška nebo integrace signálů z energetických a elektrotechnických systémů stažených do jednoho PLC do integračního koncentrátoru</t>
  </si>
  <si>
    <t>1616123141</t>
  </si>
  <si>
    <t>87</t>
  </si>
  <si>
    <t>7592525088</t>
  </si>
  <si>
    <t>Softwarové práce na zařízení integračního koncentrátoru InK DDTS ŽDC TLS ZPDP v počtu čidel na ústřednu do 25 kusů - SW úprava, doplnění, kontrola, zkouška nebo integrace signálů z energetických a elektrotechnických systémů stažených do jednoho PLC do integračního koncentrátoru</t>
  </si>
  <si>
    <t>886308531</t>
  </si>
  <si>
    <t>88</t>
  </si>
  <si>
    <t>7592525090</t>
  </si>
  <si>
    <t>Softwarové práce na zařízení integračního koncentrátoru InK DDTS ŽDC TLS ZPDP v počtu čidel na ústřednu přes 25 do 50 kusů - SW úprava, doplnění, kontrola, zkouška nebo integrace signálů z energetických a elektrotechnických systémů stažených do jednoho PLC do integračního koncentrátoru</t>
  </si>
  <si>
    <t>1095725375</t>
  </si>
  <si>
    <t>89</t>
  </si>
  <si>
    <t>7592525093</t>
  </si>
  <si>
    <t>Softwarové práce na zařízení integračního koncentrátoru InK DDTS ŽDC TLS KAM v počtu kamer do 15 kusů - SW úprava, doplnění, kontrola, zkouška nebo integrace signálů z energetických a elektrotechnických systémů stažených do jednoho PLC do integračního koncentrátoru</t>
  </si>
  <si>
    <t>-585060137</t>
  </si>
  <si>
    <t>90</t>
  </si>
  <si>
    <t>7592525095</t>
  </si>
  <si>
    <t>Softwarové práce na zařízení integračního koncentrátoru InK DDTS ŽDC TLS KAM v počtu kamer přes 15 do 30 kusů - SW úprava, doplnění, kontrola, zkouška nebo integrace signálů z energetických a elektrotechnických systémů stažených do jednoho PLC do integračního koncentrátoru</t>
  </si>
  <si>
    <t>-1842723363</t>
  </si>
  <si>
    <t>91</t>
  </si>
  <si>
    <t>7592525100</t>
  </si>
  <si>
    <t>Softwarové práce na zařízení integračního koncentrátoru InK DDTS ŽDC aktivní prvek přenosového systému LTDS - SW úprava, doplnění, kontrola, zkouška nebo integrace signálů z energetických a elektrotechnických systémů stažených do jednoho PLC do integračního koncentrátoru</t>
  </si>
  <si>
    <t>1468922829</t>
  </si>
  <si>
    <t>92</t>
  </si>
  <si>
    <t>7592525105</t>
  </si>
  <si>
    <t>Softwarové práce na zařízení integračního koncentrátoru InK DDTS ŽDC TLS z PZZ - SW úprava, doplnění, kontrola, zkouška nebo integrace signálů z energetických a elektrotechnických systémů stažených do jednoho PLC do integračního koncentrátoru</t>
  </si>
  <si>
    <t>1247759194</t>
  </si>
  <si>
    <t>93</t>
  </si>
  <si>
    <t>7592525110</t>
  </si>
  <si>
    <t>Softwarové práce na zařízení integračního koncentrátoru InK DDTS ŽDC TLS ISC - SW úprava, doplnění, kontrola, zkouška nebo integrace signálů z energetických a elektrotechnických systémů stažených do jednoho PLC do integračního koncentrátoru</t>
  </si>
  <si>
    <t>1795502918</t>
  </si>
  <si>
    <t>94</t>
  </si>
  <si>
    <t>7592525115</t>
  </si>
  <si>
    <t>Softwarové práce na zařízení integračního koncentrátoru InK DDTS ŽDC napájecí zdroj v počtu do 10 kusů - SW úprava, doplnění, kontrola, zkouška nebo integrace signálů z energetických a elektrotechnických systémů stažených do jednoho PLC do integračního koncentrátoru</t>
  </si>
  <si>
    <t>-104698921</t>
  </si>
  <si>
    <t>95</t>
  </si>
  <si>
    <t>7592525117</t>
  </si>
  <si>
    <t>Softwarové práce na zařízení integračního koncentrátoru InK DDTS ŽDC napájecí zdroj v počtu přes 10 do 20 kusů - SW úprava, doplnění, kontrola, zkouška nebo integrace signálů z energetických a elektrotechnických systémů stažených do jednoho PLC do integračního koncentrátoru</t>
  </si>
  <si>
    <t>520227289</t>
  </si>
  <si>
    <t>96</t>
  </si>
  <si>
    <t>7592525125</t>
  </si>
  <si>
    <t>Softwarové práce na zařízení integračního koncentrátoru InK DDTS ŽDC TLS RDD - SW úprava, doplnění, kontrola, zkouška nebo integrace signálů z energetických a elektrotechnických systémů stažených do jednoho PLC do integračního koncentrátoru</t>
  </si>
  <si>
    <t>-427967169</t>
  </si>
  <si>
    <t>97</t>
  </si>
  <si>
    <t>7592525128</t>
  </si>
  <si>
    <t>Softwarové práce na zařízení integračního koncentrátoru InK DDTS ŽDC TLS ROZ - SW úprava, doplnění, kontrola, zkouška nebo integrace signálů z energetických a elektrotechnických systémů stažených do jednoho PLC do integračního koncentrátoru</t>
  </si>
  <si>
    <t>1904173381</t>
  </si>
  <si>
    <t>98</t>
  </si>
  <si>
    <t>7592525132</t>
  </si>
  <si>
    <t>Softwarové práce na zařízení integračního koncentrátoru InK DDTS ŽDC TLS OSE v počtu elektroměrů do 15 kusů - SW úprava, doplnění, kontrola, zkouška nebo integrace signálů z energetických a elektrotechnických systémů stažených do jednoho PLC do integračního koncentrátoru</t>
  </si>
  <si>
    <t>193312313</t>
  </si>
  <si>
    <t>99</t>
  </si>
  <si>
    <t>7592525145</t>
  </si>
  <si>
    <t>Softwarové práce na zařízení integračního koncentrátoru InK DDTS ŽDC TLS VZT - SW úprava, doplnění, kontrola, zkouška nebo integrace signálů z energetických a elektrotechnických systémů stažených do jednoho PLC do integračního koncentrátoru</t>
  </si>
  <si>
    <t>-378050155</t>
  </si>
  <si>
    <t>114</t>
  </si>
  <si>
    <t>1156661995</t>
  </si>
  <si>
    <t>113</t>
  </si>
  <si>
    <t>7592525150</t>
  </si>
  <si>
    <t>Softwarové práce na zařízení integračního koncentrátoru InK DDTS ŽDC TLS EE - SW úprava, doplnění, kontrola, zkouška nebo integrace signálů z energetických a elektrotechnických systémů stažených do jednoho PLC do integračního koncentrátoru</t>
  </si>
  <si>
    <t>-1573623238</t>
  </si>
  <si>
    <t>112</t>
  </si>
  <si>
    <t>7592525155</t>
  </si>
  <si>
    <t>Softwarové práce na zařízení integračního koncentrátoru InK DDTS ŽDC TLS jiný systém - SW úprava, doplnění, kontrola, zkouška nebo integrace signálů z energetických a elektrotechnických systémů stažených do jednoho PLC do integračního koncentrátoru</t>
  </si>
  <si>
    <t>-1160722287</t>
  </si>
  <si>
    <t>100</t>
  </si>
  <si>
    <t>7592525160</t>
  </si>
  <si>
    <t>Softwarové práce na zařízení integračního koncentrátoru InK a integračního serveru InS DDTS ŽDC připojení nového InK do InS - včetně nastavení parametrů</t>
  </si>
  <si>
    <t>-1069039027</t>
  </si>
  <si>
    <t>101</t>
  </si>
  <si>
    <t>7592525162</t>
  </si>
  <si>
    <t>Softwarové práce na zařízení integračního koncentrátoru InK a integračního serveru InS DDTS ŽDC parametrizace a naplnění nových nebo upravovaných datových struktur - technologických, telemetrických nebo řídících pro přenos informací na zařízení Ink a InS</t>
  </si>
  <si>
    <t>188810908</t>
  </si>
  <si>
    <t>102</t>
  </si>
  <si>
    <t>7592525164</t>
  </si>
  <si>
    <t>Softwarové práce na zařízení integračního koncentrátoru InK a integračního serveru InS DDTS ŽDC odzkoušení nového programového vybavení - včetně ověření uživatelských funkcí na úplné implementaci a verifikace přenášených dat</t>
  </si>
  <si>
    <t>1628588170</t>
  </si>
  <si>
    <t>103</t>
  </si>
  <si>
    <t>7592525166</t>
  </si>
  <si>
    <t>Softwarové práce na zařízení integračního koncentrátoru InK a integračního serveru InS DDTS ŽDC systémová a datová analýza nově doplněného nebo upraveného technologického modelu - včetně realizace a plnění prezentačních zobrazení a formulářů</t>
  </si>
  <si>
    <t>1724397232</t>
  </si>
  <si>
    <t>104</t>
  </si>
  <si>
    <t>7592525168</t>
  </si>
  <si>
    <t>Softwarové práce na zařízení integračního koncentrátoru InK a integračního serveru InS DDTS ŽDC úprava a odzkoušení nově doplněných nebo upravených programových prostředků - pro export dat ze zařízení InK a InS</t>
  </si>
  <si>
    <t>2073314176</t>
  </si>
  <si>
    <t>105</t>
  </si>
  <si>
    <t>7592525170</t>
  </si>
  <si>
    <t>Softwarové práce na zařízení integračního koncentrátoru InK a integračního serveru InS DDTS ŽDC konfigurace nově doplněných nebo upravených přenosů dat ze systémů TLS - do datových struktur na zařízení Ink a InS</t>
  </si>
  <si>
    <t>177728091</t>
  </si>
  <si>
    <t>106</t>
  </si>
  <si>
    <t>7592525175</t>
  </si>
  <si>
    <t>Softwarové práce na zařízení integračního koncentrátoru InK a integračního serveru InS DDTS ŽDC integrace TLS - úprava, doplnění, kontrola, zkouška nebo integrace jednoho rozváděče nebo ústředny z technologického systému integrované ŽST/Zast. (EOV, OSV, EPS, EZS, ASHS, EPZ, …) do InS</t>
  </si>
  <si>
    <t>236175296</t>
  </si>
  <si>
    <t>107</t>
  </si>
  <si>
    <t>7592525180</t>
  </si>
  <si>
    <t>Odzkoušení programového vybavení po montáži nebo úpravě DDTS ŽDC - nově provedených úprav nebo nově doplněných systémů TLS na zařízení Ink a InS</t>
  </si>
  <si>
    <t>-427211002</t>
  </si>
  <si>
    <t>108</t>
  </si>
  <si>
    <t>7592525185</t>
  </si>
  <si>
    <t>Závěrečná zkouška po montáži nebo úpravě DDTS ŽDC - nově doplněného nebo upraveného programového a aplikačního vybavení zařízení Ink a InS pro jeden TLS</t>
  </si>
  <si>
    <t>1651075178</t>
  </si>
  <si>
    <t>109</t>
  </si>
  <si>
    <t>7592525190</t>
  </si>
  <si>
    <t>Spolupráce zhotovitele (dodavatele) při integraci technologického systému do DDTS ŽDC - určeného jednoho sdělovacího, silnoproudého nebo jiného zařízení (dle TZ) realizovaného samostatným PS/SO</t>
  </si>
  <si>
    <t>-22878016</t>
  </si>
  <si>
    <t>110</t>
  </si>
  <si>
    <t>7592527010</t>
  </si>
  <si>
    <t>Demontáž serveru DDTS ŽDC terminálového TeS nebo integračního InS se souvisejícím příslušenstvím - včetně jeho vyjmutí z aplikace DDTS</t>
  </si>
  <si>
    <t>805565375</t>
  </si>
  <si>
    <t>111</t>
  </si>
  <si>
    <t>7592527050</t>
  </si>
  <si>
    <t>Demontáž klientského pracoviště DDTS ŽDC stacionárního - včetně jeho vyjmutí z aplikace DDTS</t>
  </si>
  <si>
    <t>-680019593</t>
  </si>
  <si>
    <t>59</t>
  </si>
  <si>
    <t>7593333990</t>
  </si>
  <si>
    <t>Hodinová zúčtovací sazba pro opravu elektronických prvků a zařízení</t>
  </si>
  <si>
    <t>-742037998</t>
  </si>
  <si>
    <t>115</t>
  </si>
  <si>
    <t>9901009100</t>
  </si>
  <si>
    <t>Doprava obousměrná mechanizací o nosnosti do 3,5 t elektrosoučástek, montážního materiálu, kameniva, písku, dlažebních kostek, suti, atd. příplatek za každý další 1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</si>
  <si>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1578002238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</si>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</sst>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2" borderId="20" xfId="0" applyFont="1" applyFill="1" applyBorder="1" applyAlignment="1" applyProtection="1">
      <alignment horizontal="left" vertical="center"/>
      <protection locked="0"/>
    </xf>
    <xf numFmtId="0" fontId="3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34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48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555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Servis a opravy DDTS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24. 2. 2023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30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49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28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32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50</v>
      </c>
      <c r="D52" s="84"/>
      <c r="E52" s="84"/>
      <c r="F52" s="84"/>
      <c r="G52" s="84"/>
      <c r="H52" s="85"/>
      <c r="I52" s="86" t="s">
        <v>51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52</v>
      </c>
      <c r="AH52" s="84"/>
      <c r="AI52" s="84"/>
      <c r="AJ52" s="84"/>
      <c r="AK52" s="84"/>
      <c r="AL52" s="84"/>
      <c r="AM52" s="84"/>
      <c r="AN52" s="86" t="s">
        <v>53</v>
      </c>
      <c r="AO52" s="84"/>
      <c r="AP52" s="84"/>
      <c r="AQ52" s="88" t="s">
        <v>54</v>
      </c>
      <c r="AR52" s="41"/>
      <c r="AS52" s="89" t="s">
        <v>55</v>
      </c>
      <c r="AT52" s="90" t="s">
        <v>56</v>
      </c>
      <c r="AU52" s="90" t="s">
        <v>57</v>
      </c>
      <c r="AV52" s="90" t="s">
        <v>58</v>
      </c>
      <c r="AW52" s="90" t="s">
        <v>59</v>
      </c>
      <c r="AX52" s="90" t="s">
        <v>60</v>
      </c>
      <c r="AY52" s="90" t="s">
        <v>61</v>
      </c>
      <c r="AZ52" s="90" t="s">
        <v>62</v>
      </c>
      <c r="BA52" s="90" t="s">
        <v>63</v>
      </c>
      <c r="BB52" s="90" t="s">
        <v>64</v>
      </c>
      <c r="BC52" s="90" t="s">
        <v>65</v>
      </c>
      <c r="BD52" s="91" t="s">
        <v>66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67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ROUND(SUM(AG55:AG56),2)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ROUND(SUM(AS55:AS56),2)</f>
        <v>0</v>
      </c>
      <c r="AT54" s="103">
        <f>ROUND(SUM(AV54:AW54),2)</f>
        <v>0</v>
      </c>
      <c r="AU54" s="104">
        <f>ROUND(SUM(AU55:AU56),5)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ROUND(SUM(AZ55:AZ56),2)</f>
        <v>0</v>
      </c>
      <c r="BA54" s="103">
        <f>ROUND(SUM(BA55:BA56),2)</f>
        <v>0</v>
      </c>
      <c r="BB54" s="103">
        <f>ROUND(SUM(BB55:BB56),2)</f>
        <v>0</v>
      </c>
      <c r="BC54" s="103">
        <f>ROUND(SUM(BC55:BC56),2)</f>
        <v>0</v>
      </c>
      <c r="BD54" s="105">
        <f>ROUND(SUM(BD55:BD56),2)</f>
        <v>0</v>
      </c>
      <c r="BE54" s="6"/>
      <c r="BS54" s="106" t="s">
        <v>68</v>
      </c>
      <c r="BT54" s="106" t="s">
        <v>69</v>
      </c>
      <c r="BU54" s="107" t="s">
        <v>70</v>
      </c>
      <c r="BV54" s="106" t="s">
        <v>71</v>
      </c>
      <c r="BW54" s="106" t="s">
        <v>5</v>
      </c>
      <c r="BX54" s="106" t="s">
        <v>72</v>
      </c>
      <c r="CL54" s="106" t="s">
        <v>19</v>
      </c>
    </row>
    <row r="55" s="7" customFormat="1" ht="16.5" customHeight="1">
      <c r="A55" s="108" t="s">
        <v>73</v>
      </c>
      <c r="B55" s="109"/>
      <c r="C55" s="110"/>
      <c r="D55" s="111" t="s">
        <v>74</v>
      </c>
      <c r="E55" s="111"/>
      <c r="F55" s="111"/>
      <c r="G55" s="111"/>
      <c r="H55" s="111"/>
      <c r="I55" s="112"/>
      <c r="J55" s="111" t="s">
        <v>75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'01 -  materiál'!J30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76</v>
      </c>
      <c r="AR55" s="115"/>
      <c r="AS55" s="116">
        <v>0</v>
      </c>
      <c r="AT55" s="117">
        <f>ROUND(SUM(AV55:AW55),2)</f>
        <v>0</v>
      </c>
      <c r="AU55" s="118">
        <f>'01 -  materiál'!P79</f>
        <v>0</v>
      </c>
      <c r="AV55" s="117">
        <f>'01 -  materiál'!J33</f>
        <v>0</v>
      </c>
      <c r="AW55" s="117">
        <f>'01 -  materiál'!J34</f>
        <v>0</v>
      </c>
      <c r="AX55" s="117">
        <f>'01 -  materiál'!J35</f>
        <v>0</v>
      </c>
      <c r="AY55" s="117">
        <f>'01 -  materiál'!J36</f>
        <v>0</v>
      </c>
      <c r="AZ55" s="117">
        <f>'01 -  materiál'!F33</f>
        <v>0</v>
      </c>
      <c r="BA55" s="117">
        <f>'01 -  materiál'!F34</f>
        <v>0</v>
      </c>
      <c r="BB55" s="117">
        <f>'01 -  materiál'!F35</f>
        <v>0</v>
      </c>
      <c r="BC55" s="117">
        <f>'01 -  materiál'!F36</f>
        <v>0</v>
      </c>
      <c r="BD55" s="119">
        <f>'01 -  materiál'!F37</f>
        <v>0</v>
      </c>
      <c r="BE55" s="7"/>
      <c r="BT55" s="120" t="s">
        <v>77</v>
      </c>
      <c r="BV55" s="120" t="s">
        <v>71</v>
      </c>
      <c r="BW55" s="120" t="s">
        <v>78</v>
      </c>
      <c r="BX55" s="120" t="s">
        <v>5</v>
      </c>
      <c r="CL55" s="120" t="s">
        <v>19</v>
      </c>
      <c r="CM55" s="120" t="s">
        <v>79</v>
      </c>
    </row>
    <row r="56" s="7" customFormat="1" ht="16.5" customHeight="1">
      <c r="A56" s="108" t="s">
        <v>73</v>
      </c>
      <c r="B56" s="109"/>
      <c r="C56" s="110"/>
      <c r="D56" s="111" t="s">
        <v>80</v>
      </c>
      <c r="E56" s="111"/>
      <c r="F56" s="111"/>
      <c r="G56" s="111"/>
      <c r="H56" s="111"/>
      <c r="I56" s="112"/>
      <c r="J56" s="111" t="s">
        <v>81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'02 - práce'!J30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76</v>
      </c>
      <c r="AR56" s="115"/>
      <c r="AS56" s="121">
        <v>0</v>
      </c>
      <c r="AT56" s="122">
        <f>ROUND(SUM(AV56:AW56),2)</f>
        <v>0</v>
      </c>
      <c r="AU56" s="123">
        <f>'02 - práce'!P80</f>
        <v>0</v>
      </c>
      <c r="AV56" s="122">
        <f>'02 - práce'!J33</f>
        <v>0</v>
      </c>
      <c r="AW56" s="122">
        <f>'02 - práce'!J34</f>
        <v>0</v>
      </c>
      <c r="AX56" s="122">
        <f>'02 - práce'!J35</f>
        <v>0</v>
      </c>
      <c r="AY56" s="122">
        <f>'02 - práce'!J36</f>
        <v>0</v>
      </c>
      <c r="AZ56" s="122">
        <f>'02 - práce'!F33</f>
        <v>0</v>
      </c>
      <c r="BA56" s="122">
        <f>'02 - práce'!F34</f>
        <v>0</v>
      </c>
      <c r="BB56" s="122">
        <f>'02 - práce'!F35</f>
        <v>0</v>
      </c>
      <c r="BC56" s="122">
        <f>'02 - práce'!F36</f>
        <v>0</v>
      </c>
      <c r="BD56" s="124">
        <f>'02 - práce'!F37</f>
        <v>0</v>
      </c>
      <c r="BE56" s="7"/>
      <c r="BT56" s="120" t="s">
        <v>77</v>
      </c>
      <c r="BV56" s="120" t="s">
        <v>71</v>
      </c>
      <c r="BW56" s="120" t="s">
        <v>82</v>
      </c>
      <c r="BX56" s="120" t="s">
        <v>5</v>
      </c>
      <c r="CL56" s="120" t="s">
        <v>19</v>
      </c>
      <c r="CM56" s="120" t="s">
        <v>79</v>
      </c>
    </row>
    <row r="57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="2" customFormat="1" ht="6.96" customHeight="1">
      <c r="A58" s="35"/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41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sheet="1" formatColumns="0" formatRows="0" objects="1" scenarios="1" spinCount="100000" saltValue="16nbMMDfqPOLET2Lj7DYbeSdMrxGh1z5W0hZ04+I6AoiZGUsltojeMPg2NsaGtc2fAUvRx+Fyw4C1WQ3iLVmAg==" hashValue="dPRHoCxPTYhAe4ewhA96vEuoNONS+0Pq2TTdIQE5RsoooKXJzTPwDovBYlUbw/7cQq7kW7QWd12UEWfxEsNyj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 materiál'!C2" display="/"/>
    <hyperlink ref="A56" location="'02 - prá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78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79</v>
      </c>
    </row>
    <row r="4" s="1" customFormat="1" ht="24.96" customHeight="1">
      <c r="B4" s="17"/>
      <c r="D4" s="127" t="s">
        <v>83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Servis a opravy DDTS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84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85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24. 2. 2023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tr">
        <f>IF('Rekapitulace stavby'!AN10="","",'Rekapitulace stavby'!AN10)</f>
        <v/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tr">
        <f>IF('Rekapitulace stavby'!E11="","",'Rekapitulace stavby'!E11)</f>
        <v xml:space="preserve"> </v>
      </c>
      <c r="F15" s="35"/>
      <c r="G15" s="35"/>
      <c r="H15" s="35"/>
      <c r="I15" s="129" t="s">
        <v>27</v>
      </c>
      <c r="J15" s="133" t="str">
        <f>IF('Rekapitulace stavby'!AN11="","",'Rekapitulace stavby'!AN11)</f>
        <v/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28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27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30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27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32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27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33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35</v>
      </c>
      <c r="E30" s="35"/>
      <c r="F30" s="35"/>
      <c r="G30" s="35"/>
      <c r="H30" s="35"/>
      <c r="I30" s="35"/>
      <c r="J30" s="141">
        <f>ROUND(J79,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37</v>
      </c>
      <c r="G32" s="35"/>
      <c r="H32" s="35"/>
      <c r="I32" s="142" t="s">
        <v>36</v>
      </c>
      <c r="J32" s="142" t="s">
        <v>38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39</v>
      </c>
      <c r="E33" s="129" t="s">
        <v>40</v>
      </c>
      <c r="F33" s="144">
        <f>ROUND((SUM(BE79:BE135)),  2)</f>
        <v>0</v>
      </c>
      <c r="G33" s="35"/>
      <c r="H33" s="35"/>
      <c r="I33" s="145">
        <v>0.20999999999999999</v>
      </c>
      <c r="J33" s="144">
        <f>ROUND(((SUM(BE79:BE135))*I33),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41</v>
      </c>
      <c r="F34" s="144">
        <f>ROUND((SUM(BF79:BF135)),  2)</f>
        <v>0</v>
      </c>
      <c r="G34" s="35"/>
      <c r="H34" s="35"/>
      <c r="I34" s="145">
        <v>0.14999999999999999</v>
      </c>
      <c r="J34" s="144">
        <f>ROUND(((SUM(BF79:BF135))*I34),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42</v>
      </c>
      <c r="F35" s="144">
        <f>ROUND((SUM(BG79:BG135)),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43</v>
      </c>
      <c r="F36" s="144">
        <f>ROUND((SUM(BH79:BH135)),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44</v>
      </c>
      <c r="F37" s="144">
        <f>ROUND((SUM(BI79:BI135)),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45</v>
      </c>
      <c r="E39" s="148"/>
      <c r="F39" s="148"/>
      <c r="G39" s="149" t="s">
        <v>46</v>
      </c>
      <c r="H39" s="150" t="s">
        <v>47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86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Servis a opravy DDTS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84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 xml:space="preserve">01 -  materiál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29" t="s">
        <v>23</v>
      </c>
      <c r="J52" s="69" t="str">
        <f>IF(J12="","",J12)</f>
        <v>24. 2. 2023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 xml:space="preserve"> </v>
      </c>
      <c r="G54" s="37"/>
      <c r="H54" s="37"/>
      <c r="I54" s="29" t="s">
        <v>30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28</v>
      </c>
      <c r="D55" s="37"/>
      <c r="E55" s="37"/>
      <c r="F55" s="24" t="str">
        <f>IF(E18="","",E18)</f>
        <v>Vyplň údaj</v>
      </c>
      <c r="G55" s="37"/>
      <c r="H55" s="37"/>
      <c r="I55" s="29" t="s">
        <v>32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87</v>
      </c>
      <c r="D57" s="159"/>
      <c r="E57" s="159"/>
      <c r="F57" s="159"/>
      <c r="G57" s="159"/>
      <c r="H57" s="159"/>
      <c r="I57" s="159"/>
      <c r="J57" s="160" t="s">
        <v>88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67</v>
      </c>
      <c r="D59" s="37"/>
      <c r="E59" s="37"/>
      <c r="F59" s="37"/>
      <c r="G59" s="37"/>
      <c r="H59" s="37"/>
      <c r="I59" s="37"/>
      <c r="J59" s="99">
        <f>J79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89</v>
      </c>
    </row>
    <row r="60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3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3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90</v>
      </c>
      <c r="D66" s="37"/>
      <c r="E66" s="37"/>
      <c r="F66" s="37"/>
      <c r="G66" s="37"/>
      <c r="H66" s="37"/>
      <c r="I66" s="37"/>
      <c r="J66" s="37"/>
      <c r="K66" s="37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57" t="str">
        <f>E7</f>
        <v>Servis a opravy DDTS</v>
      </c>
      <c r="F69" s="29"/>
      <c r="G69" s="29"/>
      <c r="H69" s="29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84</v>
      </c>
      <c r="D70" s="37"/>
      <c r="E70" s="37"/>
      <c r="F70" s="37"/>
      <c r="G70" s="37"/>
      <c r="H70" s="37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 xml:space="preserve">01 -  materiál</v>
      </c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21</v>
      </c>
      <c r="D73" s="37"/>
      <c r="E73" s="37"/>
      <c r="F73" s="24" t="str">
        <f>F12</f>
        <v xml:space="preserve"> </v>
      </c>
      <c r="G73" s="37"/>
      <c r="H73" s="37"/>
      <c r="I73" s="29" t="s">
        <v>23</v>
      </c>
      <c r="J73" s="69" t="str">
        <f>IF(J12="","",J12)</f>
        <v>24. 2. 2023</v>
      </c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5.15" customHeight="1">
      <c r="A75" s="35"/>
      <c r="B75" s="36"/>
      <c r="C75" s="29" t="s">
        <v>25</v>
      </c>
      <c r="D75" s="37"/>
      <c r="E75" s="37"/>
      <c r="F75" s="24" t="str">
        <f>E15</f>
        <v xml:space="preserve"> </v>
      </c>
      <c r="G75" s="37"/>
      <c r="H75" s="37"/>
      <c r="I75" s="29" t="s">
        <v>30</v>
      </c>
      <c r="J75" s="33" t="str">
        <f>E21</f>
        <v xml:space="preserve"> </v>
      </c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28</v>
      </c>
      <c r="D76" s="37"/>
      <c r="E76" s="37"/>
      <c r="F76" s="24" t="str">
        <f>IF(E18="","",E18)</f>
        <v>Vyplň údaj</v>
      </c>
      <c r="G76" s="37"/>
      <c r="H76" s="37"/>
      <c r="I76" s="29" t="s">
        <v>32</v>
      </c>
      <c r="J76" s="33" t="str">
        <f>E24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62"/>
      <c r="B78" s="163"/>
      <c r="C78" s="164" t="s">
        <v>91</v>
      </c>
      <c r="D78" s="165" t="s">
        <v>54</v>
      </c>
      <c r="E78" s="165" t="s">
        <v>50</v>
      </c>
      <c r="F78" s="165" t="s">
        <v>51</v>
      </c>
      <c r="G78" s="165" t="s">
        <v>92</v>
      </c>
      <c r="H78" s="165" t="s">
        <v>93</v>
      </c>
      <c r="I78" s="165" t="s">
        <v>94</v>
      </c>
      <c r="J78" s="165" t="s">
        <v>88</v>
      </c>
      <c r="K78" s="166" t="s">
        <v>95</v>
      </c>
      <c r="L78" s="167"/>
      <c r="M78" s="89" t="s">
        <v>19</v>
      </c>
      <c r="N78" s="90" t="s">
        <v>39</v>
      </c>
      <c r="O78" s="90" t="s">
        <v>96</v>
      </c>
      <c r="P78" s="90" t="s">
        <v>97</v>
      </c>
      <c r="Q78" s="90" t="s">
        <v>98</v>
      </c>
      <c r="R78" s="90" t="s">
        <v>99</v>
      </c>
      <c r="S78" s="90" t="s">
        <v>100</v>
      </c>
      <c r="T78" s="91" t="s">
        <v>101</v>
      </c>
      <c r="U78" s="162"/>
      <c r="V78" s="162"/>
      <c r="W78" s="162"/>
      <c r="X78" s="162"/>
      <c r="Y78" s="162"/>
      <c r="Z78" s="162"/>
      <c r="AA78" s="162"/>
      <c r="AB78" s="162"/>
      <c r="AC78" s="162"/>
      <c r="AD78" s="162"/>
      <c r="AE78" s="162"/>
    </row>
    <row r="79" s="2" customFormat="1" ht="22.8" customHeight="1">
      <c r="A79" s="35"/>
      <c r="B79" s="36"/>
      <c r="C79" s="96" t="s">
        <v>102</v>
      </c>
      <c r="D79" s="37"/>
      <c r="E79" s="37"/>
      <c r="F79" s="37"/>
      <c r="G79" s="37"/>
      <c r="H79" s="37"/>
      <c r="I79" s="37"/>
      <c r="J79" s="168">
        <f>BK79</f>
        <v>0</v>
      </c>
      <c r="K79" s="37"/>
      <c r="L79" s="41"/>
      <c r="M79" s="92"/>
      <c r="N79" s="169"/>
      <c r="O79" s="93"/>
      <c r="P79" s="170">
        <f>SUM(P80:P135)</f>
        <v>0</v>
      </c>
      <c r="Q79" s="93"/>
      <c r="R79" s="170">
        <f>SUM(R80:R135)</f>
        <v>0</v>
      </c>
      <c r="S79" s="93"/>
      <c r="T79" s="171">
        <f>SUM(T80:T135)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68</v>
      </c>
      <c r="AU79" s="14" t="s">
        <v>89</v>
      </c>
      <c r="BK79" s="172">
        <f>SUM(BK80:BK135)</f>
        <v>0</v>
      </c>
    </row>
    <row r="80" s="2" customFormat="1" ht="16.5" customHeight="1">
      <c r="A80" s="35"/>
      <c r="B80" s="36"/>
      <c r="C80" s="173" t="s">
        <v>77</v>
      </c>
      <c r="D80" s="173" t="s">
        <v>103</v>
      </c>
      <c r="E80" s="174" t="s">
        <v>104</v>
      </c>
      <c r="F80" s="175" t="s">
        <v>105</v>
      </c>
      <c r="G80" s="176" t="s">
        <v>106</v>
      </c>
      <c r="H80" s="177">
        <v>100</v>
      </c>
      <c r="I80" s="178"/>
      <c r="J80" s="179">
        <f>ROUND(I80*H80,2)</f>
        <v>0</v>
      </c>
      <c r="K80" s="175" t="s">
        <v>107</v>
      </c>
      <c r="L80" s="180"/>
      <c r="M80" s="181" t="s">
        <v>19</v>
      </c>
      <c r="N80" s="182" t="s">
        <v>40</v>
      </c>
      <c r="O80" s="81"/>
      <c r="P80" s="183">
        <f>O80*H80</f>
        <v>0</v>
      </c>
      <c r="Q80" s="183">
        <v>0</v>
      </c>
      <c r="R80" s="183">
        <f>Q80*H80</f>
        <v>0</v>
      </c>
      <c r="S80" s="183">
        <v>0</v>
      </c>
      <c r="T80" s="184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85" t="s">
        <v>108</v>
      </c>
      <c r="AT80" s="185" t="s">
        <v>103</v>
      </c>
      <c r="AU80" s="185" t="s">
        <v>69</v>
      </c>
      <c r="AY80" s="14" t="s">
        <v>109</v>
      </c>
      <c r="BE80" s="186">
        <f>IF(N80="základní",J80,0)</f>
        <v>0</v>
      </c>
      <c r="BF80" s="186">
        <f>IF(N80="snížená",J80,0)</f>
        <v>0</v>
      </c>
      <c r="BG80" s="186">
        <f>IF(N80="zákl. přenesená",J80,0)</f>
        <v>0</v>
      </c>
      <c r="BH80" s="186">
        <f>IF(N80="sníž. přenesená",J80,0)</f>
        <v>0</v>
      </c>
      <c r="BI80" s="186">
        <f>IF(N80="nulová",J80,0)</f>
        <v>0</v>
      </c>
      <c r="BJ80" s="14" t="s">
        <v>77</v>
      </c>
      <c r="BK80" s="186">
        <f>ROUND(I80*H80,2)</f>
        <v>0</v>
      </c>
      <c r="BL80" s="14" t="s">
        <v>110</v>
      </c>
      <c r="BM80" s="185" t="s">
        <v>111</v>
      </c>
    </row>
    <row r="81" s="2" customFormat="1" ht="21.75" customHeight="1">
      <c r="A81" s="35"/>
      <c r="B81" s="36"/>
      <c r="C81" s="173" t="s">
        <v>112</v>
      </c>
      <c r="D81" s="173" t="s">
        <v>103</v>
      </c>
      <c r="E81" s="174" t="s">
        <v>113</v>
      </c>
      <c r="F81" s="175" t="s">
        <v>114</v>
      </c>
      <c r="G81" s="176" t="s">
        <v>115</v>
      </c>
      <c r="H81" s="177">
        <v>10</v>
      </c>
      <c r="I81" s="178"/>
      <c r="J81" s="179">
        <f>ROUND(I81*H81,2)</f>
        <v>0</v>
      </c>
      <c r="K81" s="175" t="s">
        <v>107</v>
      </c>
      <c r="L81" s="180"/>
      <c r="M81" s="181" t="s">
        <v>19</v>
      </c>
      <c r="N81" s="182" t="s">
        <v>40</v>
      </c>
      <c r="O81" s="81"/>
      <c r="P81" s="183">
        <f>O81*H81</f>
        <v>0</v>
      </c>
      <c r="Q81" s="183">
        <v>0</v>
      </c>
      <c r="R81" s="183">
        <f>Q81*H81</f>
        <v>0</v>
      </c>
      <c r="S81" s="183">
        <v>0</v>
      </c>
      <c r="T81" s="184">
        <f>S81*H81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R81" s="185" t="s">
        <v>108</v>
      </c>
      <c r="AT81" s="185" t="s">
        <v>103</v>
      </c>
      <c r="AU81" s="185" t="s">
        <v>69</v>
      </c>
      <c r="AY81" s="14" t="s">
        <v>109</v>
      </c>
      <c r="BE81" s="186">
        <f>IF(N81="základní",J81,0)</f>
        <v>0</v>
      </c>
      <c r="BF81" s="186">
        <f>IF(N81="snížená",J81,0)</f>
        <v>0</v>
      </c>
      <c r="BG81" s="186">
        <f>IF(N81="zákl. přenesená",J81,0)</f>
        <v>0</v>
      </c>
      <c r="BH81" s="186">
        <f>IF(N81="sníž. přenesená",J81,0)</f>
        <v>0</v>
      </c>
      <c r="BI81" s="186">
        <f>IF(N81="nulová",J81,0)</f>
        <v>0</v>
      </c>
      <c r="BJ81" s="14" t="s">
        <v>77</v>
      </c>
      <c r="BK81" s="186">
        <f>ROUND(I81*H81,2)</f>
        <v>0</v>
      </c>
      <c r="BL81" s="14" t="s">
        <v>110</v>
      </c>
      <c r="BM81" s="185" t="s">
        <v>116</v>
      </c>
    </row>
    <row r="82" s="2" customFormat="1" ht="24.15" customHeight="1">
      <c r="A82" s="35"/>
      <c r="B82" s="36"/>
      <c r="C82" s="173" t="s">
        <v>117</v>
      </c>
      <c r="D82" s="173" t="s">
        <v>103</v>
      </c>
      <c r="E82" s="174" t="s">
        <v>118</v>
      </c>
      <c r="F82" s="175" t="s">
        <v>119</v>
      </c>
      <c r="G82" s="176" t="s">
        <v>115</v>
      </c>
      <c r="H82" s="177">
        <v>10</v>
      </c>
      <c r="I82" s="178"/>
      <c r="J82" s="179">
        <f>ROUND(I82*H82,2)</f>
        <v>0</v>
      </c>
      <c r="K82" s="175" t="s">
        <v>107</v>
      </c>
      <c r="L82" s="180"/>
      <c r="M82" s="181" t="s">
        <v>19</v>
      </c>
      <c r="N82" s="182" t="s">
        <v>40</v>
      </c>
      <c r="O82" s="8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85" t="s">
        <v>108</v>
      </c>
      <c r="AT82" s="185" t="s">
        <v>103</v>
      </c>
      <c r="AU82" s="185" t="s">
        <v>69</v>
      </c>
      <c r="AY82" s="14" t="s">
        <v>109</v>
      </c>
      <c r="BE82" s="186">
        <f>IF(N82="základní",J82,0)</f>
        <v>0</v>
      </c>
      <c r="BF82" s="186">
        <f>IF(N82="snížená",J82,0)</f>
        <v>0</v>
      </c>
      <c r="BG82" s="186">
        <f>IF(N82="zákl. přenesená",J82,0)</f>
        <v>0</v>
      </c>
      <c r="BH82" s="186">
        <f>IF(N82="sníž. přenesená",J82,0)</f>
        <v>0</v>
      </c>
      <c r="BI82" s="186">
        <f>IF(N82="nulová",J82,0)</f>
        <v>0</v>
      </c>
      <c r="BJ82" s="14" t="s">
        <v>77</v>
      </c>
      <c r="BK82" s="186">
        <f>ROUND(I82*H82,2)</f>
        <v>0</v>
      </c>
      <c r="BL82" s="14" t="s">
        <v>110</v>
      </c>
      <c r="BM82" s="185" t="s">
        <v>120</v>
      </c>
    </row>
    <row r="83" s="2" customFormat="1" ht="24.15" customHeight="1">
      <c r="A83" s="35"/>
      <c r="B83" s="36"/>
      <c r="C83" s="173" t="s">
        <v>121</v>
      </c>
      <c r="D83" s="173" t="s">
        <v>103</v>
      </c>
      <c r="E83" s="174" t="s">
        <v>122</v>
      </c>
      <c r="F83" s="175" t="s">
        <v>123</v>
      </c>
      <c r="G83" s="176" t="s">
        <v>115</v>
      </c>
      <c r="H83" s="177">
        <v>10</v>
      </c>
      <c r="I83" s="178"/>
      <c r="J83" s="179">
        <f>ROUND(I83*H83,2)</f>
        <v>0</v>
      </c>
      <c r="K83" s="175" t="s">
        <v>107</v>
      </c>
      <c r="L83" s="180"/>
      <c r="M83" s="181" t="s">
        <v>19</v>
      </c>
      <c r="N83" s="182" t="s">
        <v>40</v>
      </c>
      <c r="O83" s="81"/>
      <c r="P83" s="183">
        <f>O83*H83</f>
        <v>0</v>
      </c>
      <c r="Q83" s="183">
        <v>0</v>
      </c>
      <c r="R83" s="183">
        <f>Q83*H83</f>
        <v>0</v>
      </c>
      <c r="S83" s="183">
        <v>0</v>
      </c>
      <c r="T83" s="184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85" t="s">
        <v>108</v>
      </c>
      <c r="AT83" s="185" t="s">
        <v>103</v>
      </c>
      <c r="AU83" s="185" t="s">
        <v>69</v>
      </c>
      <c r="AY83" s="14" t="s">
        <v>109</v>
      </c>
      <c r="BE83" s="186">
        <f>IF(N83="základní",J83,0)</f>
        <v>0</v>
      </c>
      <c r="BF83" s="186">
        <f>IF(N83="snížená",J83,0)</f>
        <v>0</v>
      </c>
      <c r="BG83" s="186">
        <f>IF(N83="zákl. přenesená",J83,0)</f>
        <v>0</v>
      </c>
      <c r="BH83" s="186">
        <f>IF(N83="sníž. přenesená",J83,0)</f>
        <v>0</v>
      </c>
      <c r="BI83" s="186">
        <f>IF(N83="nulová",J83,0)</f>
        <v>0</v>
      </c>
      <c r="BJ83" s="14" t="s">
        <v>77</v>
      </c>
      <c r="BK83" s="186">
        <f>ROUND(I83*H83,2)</f>
        <v>0</v>
      </c>
      <c r="BL83" s="14" t="s">
        <v>110</v>
      </c>
      <c r="BM83" s="185" t="s">
        <v>124</v>
      </c>
    </row>
    <row r="84" s="2" customFormat="1" ht="24.15" customHeight="1">
      <c r="A84" s="35"/>
      <c r="B84" s="36"/>
      <c r="C84" s="173" t="s">
        <v>125</v>
      </c>
      <c r="D84" s="173" t="s">
        <v>103</v>
      </c>
      <c r="E84" s="174" t="s">
        <v>126</v>
      </c>
      <c r="F84" s="175" t="s">
        <v>127</v>
      </c>
      <c r="G84" s="176" t="s">
        <v>115</v>
      </c>
      <c r="H84" s="177">
        <v>10</v>
      </c>
      <c r="I84" s="178"/>
      <c r="J84" s="179">
        <f>ROUND(I84*H84,2)</f>
        <v>0</v>
      </c>
      <c r="K84" s="175" t="s">
        <v>107</v>
      </c>
      <c r="L84" s="180"/>
      <c r="M84" s="181" t="s">
        <v>19</v>
      </c>
      <c r="N84" s="182" t="s">
        <v>40</v>
      </c>
      <c r="O84" s="8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108</v>
      </c>
      <c r="AT84" s="185" t="s">
        <v>103</v>
      </c>
      <c r="AU84" s="185" t="s">
        <v>69</v>
      </c>
      <c r="AY84" s="14" t="s">
        <v>109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4" t="s">
        <v>77</v>
      </c>
      <c r="BK84" s="186">
        <f>ROUND(I84*H84,2)</f>
        <v>0</v>
      </c>
      <c r="BL84" s="14" t="s">
        <v>110</v>
      </c>
      <c r="BM84" s="185" t="s">
        <v>128</v>
      </c>
    </row>
    <row r="85" s="2" customFormat="1" ht="24.15" customHeight="1">
      <c r="A85" s="35"/>
      <c r="B85" s="36"/>
      <c r="C85" s="173" t="s">
        <v>129</v>
      </c>
      <c r="D85" s="173" t="s">
        <v>103</v>
      </c>
      <c r="E85" s="174" t="s">
        <v>130</v>
      </c>
      <c r="F85" s="175" t="s">
        <v>131</v>
      </c>
      <c r="G85" s="176" t="s">
        <v>115</v>
      </c>
      <c r="H85" s="177">
        <v>1</v>
      </c>
      <c r="I85" s="178"/>
      <c r="J85" s="179">
        <f>ROUND(I85*H85,2)</f>
        <v>0</v>
      </c>
      <c r="K85" s="175" t="s">
        <v>107</v>
      </c>
      <c r="L85" s="180"/>
      <c r="M85" s="181" t="s">
        <v>19</v>
      </c>
      <c r="N85" s="182" t="s">
        <v>40</v>
      </c>
      <c r="O85" s="81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108</v>
      </c>
      <c r="AT85" s="185" t="s">
        <v>103</v>
      </c>
      <c r="AU85" s="185" t="s">
        <v>69</v>
      </c>
      <c r="AY85" s="14" t="s">
        <v>109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4" t="s">
        <v>77</v>
      </c>
      <c r="BK85" s="186">
        <f>ROUND(I85*H85,2)</f>
        <v>0</v>
      </c>
      <c r="BL85" s="14" t="s">
        <v>110</v>
      </c>
      <c r="BM85" s="185" t="s">
        <v>132</v>
      </c>
    </row>
    <row r="86" s="2" customFormat="1" ht="37.8" customHeight="1">
      <c r="A86" s="35"/>
      <c r="B86" s="36"/>
      <c r="C86" s="173" t="s">
        <v>133</v>
      </c>
      <c r="D86" s="173" t="s">
        <v>103</v>
      </c>
      <c r="E86" s="174" t="s">
        <v>134</v>
      </c>
      <c r="F86" s="175" t="s">
        <v>135</v>
      </c>
      <c r="G86" s="176" t="s">
        <v>115</v>
      </c>
      <c r="H86" s="177">
        <v>1</v>
      </c>
      <c r="I86" s="178"/>
      <c r="J86" s="179">
        <f>ROUND(I86*H86,2)</f>
        <v>0</v>
      </c>
      <c r="K86" s="175" t="s">
        <v>107</v>
      </c>
      <c r="L86" s="180"/>
      <c r="M86" s="181" t="s">
        <v>19</v>
      </c>
      <c r="N86" s="182" t="s">
        <v>40</v>
      </c>
      <c r="O86" s="8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108</v>
      </c>
      <c r="AT86" s="185" t="s">
        <v>103</v>
      </c>
      <c r="AU86" s="185" t="s">
        <v>69</v>
      </c>
      <c r="AY86" s="14" t="s">
        <v>109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4" t="s">
        <v>77</v>
      </c>
      <c r="BK86" s="186">
        <f>ROUND(I86*H86,2)</f>
        <v>0</v>
      </c>
      <c r="BL86" s="14" t="s">
        <v>110</v>
      </c>
      <c r="BM86" s="185" t="s">
        <v>136</v>
      </c>
    </row>
    <row r="87" s="2" customFormat="1" ht="24.15" customHeight="1">
      <c r="A87" s="35"/>
      <c r="B87" s="36"/>
      <c r="C87" s="173" t="s">
        <v>137</v>
      </c>
      <c r="D87" s="173" t="s">
        <v>103</v>
      </c>
      <c r="E87" s="174" t="s">
        <v>138</v>
      </c>
      <c r="F87" s="175" t="s">
        <v>139</v>
      </c>
      <c r="G87" s="176" t="s">
        <v>115</v>
      </c>
      <c r="H87" s="177">
        <v>1</v>
      </c>
      <c r="I87" s="178"/>
      <c r="J87" s="179">
        <f>ROUND(I87*H87,2)</f>
        <v>0</v>
      </c>
      <c r="K87" s="175" t="s">
        <v>107</v>
      </c>
      <c r="L87" s="180"/>
      <c r="M87" s="181" t="s">
        <v>19</v>
      </c>
      <c r="N87" s="182" t="s">
        <v>40</v>
      </c>
      <c r="O87" s="8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108</v>
      </c>
      <c r="AT87" s="185" t="s">
        <v>103</v>
      </c>
      <c r="AU87" s="185" t="s">
        <v>69</v>
      </c>
      <c r="AY87" s="14" t="s">
        <v>109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4" t="s">
        <v>77</v>
      </c>
      <c r="BK87" s="186">
        <f>ROUND(I87*H87,2)</f>
        <v>0</v>
      </c>
      <c r="BL87" s="14" t="s">
        <v>110</v>
      </c>
      <c r="BM87" s="185" t="s">
        <v>140</v>
      </c>
    </row>
    <row r="88" s="2" customFormat="1" ht="24.15" customHeight="1">
      <c r="A88" s="35"/>
      <c r="B88" s="36"/>
      <c r="C88" s="173" t="s">
        <v>141</v>
      </c>
      <c r="D88" s="173" t="s">
        <v>103</v>
      </c>
      <c r="E88" s="174" t="s">
        <v>142</v>
      </c>
      <c r="F88" s="175" t="s">
        <v>143</v>
      </c>
      <c r="G88" s="176" t="s">
        <v>115</v>
      </c>
      <c r="H88" s="177">
        <v>1</v>
      </c>
      <c r="I88" s="178"/>
      <c r="J88" s="179">
        <f>ROUND(I88*H88,2)</f>
        <v>0</v>
      </c>
      <c r="K88" s="175" t="s">
        <v>107</v>
      </c>
      <c r="L88" s="180"/>
      <c r="M88" s="181" t="s">
        <v>19</v>
      </c>
      <c r="N88" s="182" t="s">
        <v>40</v>
      </c>
      <c r="O88" s="81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108</v>
      </c>
      <c r="AT88" s="185" t="s">
        <v>103</v>
      </c>
      <c r="AU88" s="185" t="s">
        <v>69</v>
      </c>
      <c r="AY88" s="14" t="s">
        <v>109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4" t="s">
        <v>77</v>
      </c>
      <c r="BK88" s="186">
        <f>ROUND(I88*H88,2)</f>
        <v>0</v>
      </c>
      <c r="BL88" s="14" t="s">
        <v>110</v>
      </c>
      <c r="BM88" s="185" t="s">
        <v>144</v>
      </c>
    </row>
    <row r="89" s="2" customFormat="1" ht="37.8" customHeight="1">
      <c r="A89" s="35"/>
      <c r="B89" s="36"/>
      <c r="C89" s="173" t="s">
        <v>145</v>
      </c>
      <c r="D89" s="173" t="s">
        <v>103</v>
      </c>
      <c r="E89" s="174" t="s">
        <v>146</v>
      </c>
      <c r="F89" s="175" t="s">
        <v>147</v>
      </c>
      <c r="G89" s="176" t="s">
        <v>115</v>
      </c>
      <c r="H89" s="177">
        <v>1</v>
      </c>
      <c r="I89" s="178"/>
      <c r="J89" s="179">
        <f>ROUND(I89*H89,2)</f>
        <v>0</v>
      </c>
      <c r="K89" s="175" t="s">
        <v>107</v>
      </c>
      <c r="L89" s="180"/>
      <c r="M89" s="181" t="s">
        <v>19</v>
      </c>
      <c r="N89" s="182" t="s">
        <v>40</v>
      </c>
      <c r="O89" s="81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108</v>
      </c>
      <c r="AT89" s="185" t="s">
        <v>103</v>
      </c>
      <c r="AU89" s="185" t="s">
        <v>69</v>
      </c>
      <c r="AY89" s="14" t="s">
        <v>109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4" t="s">
        <v>77</v>
      </c>
      <c r="BK89" s="186">
        <f>ROUND(I89*H89,2)</f>
        <v>0</v>
      </c>
      <c r="BL89" s="14" t="s">
        <v>110</v>
      </c>
      <c r="BM89" s="185" t="s">
        <v>148</v>
      </c>
    </row>
    <row r="90" s="2" customFormat="1" ht="37.8" customHeight="1">
      <c r="A90" s="35"/>
      <c r="B90" s="36"/>
      <c r="C90" s="173" t="s">
        <v>149</v>
      </c>
      <c r="D90" s="173" t="s">
        <v>103</v>
      </c>
      <c r="E90" s="174" t="s">
        <v>150</v>
      </c>
      <c r="F90" s="175" t="s">
        <v>151</v>
      </c>
      <c r="G90" s="176" t="s">
        <v>115</v>
      </c>
      <c r="H90" s="177">
        <v>1</v>
      </c>
      <c r="I90" s="178"/>
      <c r="J90" s="179">
        <f>ROUND(I90*H90,2)</f>
        <v>0</v>
      </c>
      <c r="K90" s="175" t="s">
        <v>107</v>
      </c>
      <c r="L90" s="180"/>
      <c r="M90" s="181" t="s">
        <v>19</v>
      </c>
      <c r="N90" s="182" t="s">
        <v>40</v>
      </c>
      <c r="O90" s="81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108</v>
      </c>
      <c r="AT90" s="185" t="s">
        <v>103</v>
      </c>
      <c r="AU90" s="185" t="s">
        <v>69</v>
      </c>
      <c r="AY90" s="14" t="s">
        <v>109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4" t="s">
        <v>77</v>
      </c>
      <c r="BK90" s="186">
        <f>ROUND(I90*H90,2)</f>
        <v>0</v>
      </c>
      <c r="BL90" s="14" t="s">
        <v>110</v>
      </c>
      <c r="BM90" s="185" t="s">
        <v>152</v>
      </c>
    </row>
    <row r="91" s="2" customFormat="1" ht="24.15" customHeight="1">
      <c r="A91" s="35"/>
      <c r="B91" s="36"/>
      <c r="C91" s="173" t="s">
        <v>153</v>
      </c>
      <c r="D91" s="173" t="s">
        <v>103</v>
      </c>
      <c r="E91" s="174" t="s">
        <v>154</v>
      </c>
      <c r="F91" s="175" t="s">
        <v>155</v>
      </c>
      <c r="G91" s="176" t="s">
        <v>115</v>
      </c>
      <c r="H91" s="177">
        <v>10</v>
      </c>
      <c r="I91" s="178"/>
      <c r="J91" s="179">
        <f>ROUND(I91*H91,2)</f>
        <v>0</v>
      </c>
      <c r="K91" s="175" t="s">
        <v>107</v>
      </c>
      <c r="L91" s="180"/>
      <c r="M91" s="181" t="s">
        <v>19</v>
      </c>
      <c r="N91" s="182" t="s">
        <v>40</v>
      </c>
      <c r="O91" s="81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108</v>
      </c>
      <c r="AT91" s="185" t="s">
        <v>103</v>
      </c>
      <c r="AU91" s="185" t="s">
        <v>69</v>
      </c>
      <c r="AY91" s="14" t="s">
        <v>109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4" t="s">
        <v>77</v>
      </c>
      <c r="BK91" s="186">
        <f>ROUND(I91*H91,2)</f>
        <v>0</v>
      </c>
      <c r="BL91" s="14" t="s">
        <v>110</v>
      </c>
      <c r="BM91" s="185" t="s">
        <v>156</v>
      </c>
    </row>
    <row r="92" s="2" customFormat="1" ht="24.15" customHeight="1">
      <c r="A92" s="35"/>
      <c r="B92" s="36"/>
      <c r="C92" s="173" t="s">
        <v>157</v>
      </c>
      <c r="D92" s="173" t="s">
        <v>103</v>
      </c>
      <c r="E92" s="174" t="s">
        <v>158</v>
      </c>
      <c r="F92" s="175" t="s">
        <v>159</v>
      </c>
      <c r="G92" s="176" t="s">
        <v>115</v>
      </c>
      <c r="H92" s="177">
        <v>1</v>
      </c>
      <c r="I92" s="178"/>
      <c r="J92" s="179">
        <f>ROUND(I92*H92,2)</f>
        <v>0</v>
      </c>
      <c r="K92" s="175" t="s">
        <v>107</v>
      </c>
      <c r="L92" s="180"/>
      <c r="M92" s="181" t="s">
        <v>19</v>
      </c>
      <c r="N92" s="182" t="s">
        <v>40</v>
      </c>
      <c r="O92" s="8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108</v>
      </c>
      <c r="AT92" s="185" t="s">
        <v>103</v>
      </c>
      <c r="AU92" s="185" t="s">
        <v>69</v>
      </c>
      <c r="AY92" s="14" t="s">
        <v>109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4" t="s">
        <v>77</v>
      </c>
      <c r="BK92" s="186">
        <f>ROUND(I92*H92,2)</f>
        <v>0</v>
      </c>
      <c r="BL92" s="14" t="s">
        <v>110</v>
      </c>
      <c r="BM92" s="185" t="s">
        <v>160</v>
      </c>
    </row>
    <row r="93" s="2" customFormat="1" ht="24.15" customHeight="1">
      <c r="A93" s="35"/>
      <c r="B93" s="36"/>
      <c r="C93" s="173" t="s">
        <v>161</v>
      </c>
      <c r="D93" s="173" t="s">
        <v>103</v>
      </c>
      <c r="E93" s="174" t="s">
        <v>162</v>
      </c>
      <c r="F93" s="175" t="s">
        <v>163</v>
      </c>
      <c r="G93" s="176" t="s">
        <v>115</v>
      </c>
      <c r="H93" s="177">
        <v>1</v>
      </c>
      <c r="I93" s="178"/>
      <c r="J93" s="179">
        <f>ROUND(I93*H93,2)</f>
        <v>0</v>
      </c>
      <c r="K93" s="175" t="s">
        <v>107</v>
      </c>
      <c r="L93" s="180"/>
      <c r="M93" s="181" t="s">
        <v>19</v>
      </c>
      <c r="N93" s="182" t="s">
        <v>40</v>
      </c>
      <c r="O93" s="81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108</v>
      </c>
      <c r="AT93" s="185" t="s">
        <v>103</v>
      </c>
      <c r="AU93" s="185" t="s">
        <v>69</v>
      </c>
      <c r="AY93" s="14" t="s">
        <v>109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4" t="s">
        <v>77</v>
      </c>
      <c r="BK93" s="186">
        <f>ROUND(I93*H93,2)</f>
        <v>0</v>
      </c>
      <c r="BL93" s="14" t="s">
        <v>110</v>
      </c>
      <c r="BM93" s="185" t="s">
        <v>164</v>
      </c>
    </row>
    <row r="94" s="2" customFormat="1" ht="16.5" customHeight="1">
      <c r="A94" s="35"/>
      <c r="B94" s="36"/>
      <c r="C94" s="173" t="s">
        <v>165</v>
      </c>
      <c r="D94" s="173" t="s">
        <v>103</v>
      </c>
      <c r="E94" s="174" t="s">
        <v>166</v>
      </c>
      <c r="F94" s="175" t="s">
        <v>167</v>
      </c>
      <c r="G94" s="176" t="s">
        <v>106</v>
      </c>
      <c r="H94" s="177">
        <v>500</v>
      </c>
      <c r="I94" s="178"/>
      <c r="J94" s="179">
        <f>ROUND(I94*H94,2)</f>
        <v>0</v>
      </c>
      <c r="K94" s="175" t="s">
        <v>107</v>
      </c>
      <c r="L94" s="180"/>
      <c r="M94" s="181" t="s">
        <v>19</v>
      </c>
      <c r="N94" s="182" t="s">
        <v>40</v>
      </c>
      <c r="O94" s="81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108</v>
      </c>
      <c r="AT94" s="185" t="s">
        <v>103</v>
      </c>
      <c r="AU94" s="185" t="s">
        <v>69</v>
      </c>
      <c r="AY94" s="14" t="s">
        <v>109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4" t="s">
        <v>77</v>
      </c>
      <c r="BK94" s="186">
        <f>ROUND(I94*H94,2)</f>
        <v>0</v>
      </c>
      <c r="BL94" s="14" t="s">
        <v>110</v>
      </c>
      <c r="BM94" s="185" t="s">
        <v>168</v>
      </c>
    </row>
    <row r="95" s="2" customFormat="1" ht="21.75" customHeight="1">
      <c r="A95" s="35"/>
      <c r="B95" s="36"/>
      <c r="C95" s="173" t="s">
        <v>169</v>
      </c>
      <c r="D95" s="173" t="s">
        <v>103</v>
      </c>
      <c r="E95" s="174" t="s">
        <v>170</v>
      </c>
      <c r="F95" s="175" t="s">
        <v>171</v>
      </c>
      <c r="G95" s="176" t="s">
        <v>106</v>
      </c>
      <c r="H95" s="177">
        <v>500</v>
      </c>
      <c r="I95" s="178"/>
      <c r="J95" s="179">
        <f>ROUND(I95*H95,2)</f>
        <v>0</v>
      </c>
      <c r="K95" s="175" t="s">
        <v>107</v>
      </c>
      <c r="L95" s="180"/>
      <c r="M95" s="181" t="s">
        <v>19</v>
      </c>
      <c r="N95" s="182" t="s">
        <v>40</v>
      </c>
      <c r="O95" s="81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108</v>
      </c>
      <c r="AT95" s="185" t="s">
        <v>103</v>
      </c>
      <c r="AU95" s="185" t="s">
        <v>69</v>
      </c>
      <c r="AY95" s="14" t="s">
        <v>109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4" t="s">
        <v>77</v>
      </c>
      <c r="BK95" s="186">
        <f>ROUND(I95*H95,2)</f>
        <v>0</v>
      </c>
      <c r="BL95" s="14" t="s">
        <v>110</v>
      </c>
      <c r="BM95" s="185" t="s">
        <v>172</v>
      </c>
    </row>
    <row r="96" s="2" customFormat="1" ht="16.5" customHeight="1">
      <c r="A96" s="35"/>
      <c r="B96" s="36"/>
      <c r="C96" s="173" t="s">
        <v>173</v>
      </c>
      <c r="D96" s="173" t="s">
        <v>103</v>
      </c>
      <c r="E96" s="174" t="s">
        <v>174</v>
      </c>
      <c r="F96" s="175" t="s">
        <v>175</v>
      </c>
      <c r="G96" s="176" t="s">
        <v>106</v>
      </c>
      <c r="H96" s="177">
        <v>500</v>
      </c>
      <c r="I96" s="178"/>
      <c r="J96" s="179">
        <f>ROUND(I96*H96,2)</f>
        <v>0</v>
      </c>
      <c r="K96" s="175" t="s">
        <v>107</v>
      </c>
      <c r="L96" s="180"/>
      <c r="M96" s="181" t="s">
        <v>19</v>
      </c>
      <c r="N96" s="182" t="s">
        <v>40</v>
      </c>
      <c r="O96" s="81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108</v>
      </c>
      <c r="AT96" s="185" t="s">
        <v>103</v>
      </c>
      <c r="AU96" s="185" t="s">
        <v>69</v>
      </c>
      <c r="AY96" s="14" t="s">
        <v>109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4" t="s">
        <v>77</v>
      </c>
      <c r="BK96" s="186">
        <f>ROUND(I96*H96,2)</f>
        <v>0</v>
      </c>
      <c r="BL96" s="14" t="s">
        <v>110</v>
      </c>
      <c r="BM96" s="185" t="s">
        <v>176</v>
      </c>
    </row>
    <row r="97" s="2" customFormat="1" ht="21.75" customHeight="1">
      <c r="A97" s="35"/>
      <c r="B97" s="36"/>
      <c r="C97" s="173" t="s">
        <v>177</v>
      </c>
      <c r="D97" s="173" t="s">
        <v>103</v>
      </c>
      <c r="E97" s="174" t="s">
        <v>178</v>
      </c>
      <c r="F97" s="175" t="s">
        <v>179</v>
      </c>
      <c r="G97" s="176" t="s">
        <v>106</v>
      </c>
      <c r="H97" s="177">
        <v>500</v>
      </c>
      <c r="I97" s="178"/>
      <c r="J97" s="179">
        <f>ROUND(I97*H97,2)</f>
        <v>0</v>
      </c>
      <c r="K97" s="175" t="s">
        <v>107</v>
      </c>
      <c r="L97" s="180"/>
      <c r="M97" s="181" t="s">
        <v>19</v>
      </c>
      <c r="N97" s="182" t="s">
        <v>40</v>
      </c>
      <c r="O97" s="8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108</v>
      </c>
      <c r="AT97" s="185" t="s">
        <v>103</v>
      </c>
      <c r="AU97" s="185" t="s">
        <v>69</v>
      </c>
      <c r="AY97" s="14" t="s">
        <v>109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4" t="s">
        <v>77</v>
      </c>
      <c r="BK97" s="186">
        <f>ROUND(I97*H97,2)</f>
        <v>0</v>
      </c>
      <c r="BL97" s="14" t="s">
        <v>110</v>
      </c>
      <c r="BM97" s="185" t="s">
        <v>180</v>
      </c>
    </row>
    <row r="98" s="2" customFormat="1" ht="16.5" customHeight="1">
      <c r="A98" s="35"/>
      <c r="B98" s="36"/>
      <c r="C98" s="173" t="s">
        <v>181</v>
      </c>
      <c r="D98" s="173" t="s">
        <v>103</v>
      </c>
      <c r="E98" s="174" t="s">
        <v>182</v>
      </c>
      <c r="F98" s="175" t="s">
        <v>183</v>
      </c>
      <c r="G98" s="176" t="s">
        <v>106</v>
      </c>
      <c r="H98" s="177">
        <v>500</v>
      </c>
      <c r="I98" s="178"/>
      <c r="J98" s="179">
        <f>ROUND(I98*H98,2)</f>
        <v>0</v>
      </c>
      <c r="K98" s="175" t="s">
        <v>107</v>
      </c>
      <c r="L98" s="180"/>
      <c r="M98" s="181" t="s">
        <v>19</v>
      </c>
      <c r="N98" s="182" t="s">
        <v>40</v>
      </c>
      <c r="O98" s="81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108</v>
      </c>
      <c r="AT98" s="185" t="s">
        <v>103</v>
      </c>
      <c r="AU98" s="185" t="s">
        <v>69</v>
      </c>
      <c r="AY98" s="14" t="s">
        <v>109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4" t="s">
        <v>77</v>
      </c>
      <c r="BK98" s="186">
        <f>ROUND(I98*H98,2)</f>
        <v>0</v>
      </c>
      <c r="BL98" s="14" t="s">
        <v>110</v>
      </c>
      <c r="BM98" s="185" t="s">
        <v>184</v>
      </c>
    </row>
    <row r="99" s="2" customFormat="1" ht="16.5" customHeight="1">
      <c r="A99" s="35"/>
      <c r="B99" s="36"/>
      <c r="C99" s="173" t="s">
        <v>185</v>
      </c>
      <c r="D99" s="173" t="s">
        <v>103</v>
      </c>
      <c r="E99" s="174" t="s">
        <v>186</v>
      </c>
      <c r="F99" s="175" t="s">
        <v>187</v>
      </c>
      <c r="G99" s="176" t="s">
        <v>106</v>
      </c>
      <c r="H99" s="177">
        <v>500</v>
      </c>
      <c r="I99" s="178"/>
      <c r="J99" s="179">
        <f>ROUND(I99*H99,2)</f>
        <v>0</v>
      </c>
      <c r="K99" s="175" t="s">
        <v>107</v>
      </c>
      <c r="L99" s="180"/>
      <c r="M99" s="181" t="s">
        <v>19</v>
      </c>
      <c r="N99" s="182" t="s">
        <v>40</v>
      </c>
      <c r="O99" s="81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108</v>
      </c>
      <c r="AT99" s="185" t="s">
        <v>103</v>
      </c>
      <c r="AU99" s="185" t="s">
        <v>69</v>
      </c>
      <c r="AY99" s="14" t="s">
        <v>109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4" t="s">
        <v>77</v>
      </c>
      <c r="BK99" s="186">
        <f>ROUND(I99*H99,2)</f>
        <v>0</v>
      </c>
      <c r="BL99" s="14" t="s">
        <v>110</v>
      </c>
      <c r="BM99" s="185" t="s">
        <v>188</v>
      </c>
    </row>
    <row r="100" s="2" customFormat="1" ht="16.5" customHeight="1">
      <c r="A100" s="35"/>
      <c r="B100" s="36"/>
      <c r="C100" s="173" t="s">
        <v>189</v>
      </c>
      <c r="D100" s="173" t="s">
        <v>103</v>
      </c>
      <c r="E100" s="174" t="s">
        <v>190</v>
      </c>
      <c r="F100" s="175" t="s">
        <v>191</v>
      </c>
      <c r="G100" s="176" t="s">
        <v>106</v>
      </c>
      <c r="H100" s="177">
        <v>500</v>
      </c>
      <c r="I100" s="178"/>
      <c r="J100" s="179">
        <f>ROUND(I100*H100,2)</f>
        <v>0</v>
      </c>
      <c r="K100" s="175" t="s">
        <v>107</v>
      </c>
      <c r="L100" s="180"/>
      <c r="M100" s="181" t="s">
        <v>19</v>
      </c>
      <c r="N100" s="182" t="s">
        <v>40</v>
      </c>
      <c r="O100" s="81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108</v>
      </c>
      <c r="AT100" s="185" t="s">
        <v>103</v>
      </c>
      <c r="AU100" s="185" t="s">
        <v>69</v>
      </c>
      <c r="AY100" s="14" t="s">
        <v>109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4" t="s">
        <v>77</v>
      </c>
      <c r="BK100" s="186">
        <f>ROUND(I100*H100,2)</f>
        <v>0</v>
      </c>
      <c r="BL100" s="14" t="s">
        <v>110</v>
      </c>
      <c r="BM100" s="185" t="s">
        <v>192</v>
      </c>
    </row>
    <row r="101" s="2" customFormat="1" ht="16.5" customHeight="1">
      <c r="A101" s="35"/>
      <c r="B101" s="36"/>
      <c r="C101" s="173" t="s">
        <v>193</v>
      </c>
      <c r="D101" s="173" t="s">
        <v>103</v>
      </c>
      <c r="E101" s="174" t="s">
        <v>194</v>
      </c>
      <c r="F101" s="175" t="s">
        <v>195</v>
      </c>
      <c r="G101" s="176" t="s">
        <v>106</v>
      </c>
      <c r="H101" s="177">
        <v>500</v>
      </c>
      <c r="I101" s="178"/>
      <c r="J101" s="179">
        <f>ROUND(I101*H101,2)</f>
        <v>0</v>
      </c>
      <c r="K101" s="175" t="s">
        <v>107</v>
      </c>
      <c r="L101" s="180"/>
      <c r="M101" s="181" t="s">
        <v>19</v>
      </c>
      <c r="N101" s="182" t="s">
        <v>40</v>
      </c>
      <c r="O101" s="81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108</v>
      </c>
      <c r="AT101" s="185" t="s">
        <v>103</v>
      </c>
      <c r="AU101" s="185" t="s">
        <v>69</v>
      </c>
      <c r="AY101" s="14" t="s">
        <v>109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4" t="s">
        <v>77</v>
      </c>
      <c r="BK101" s="186">
        <f>ROUND(I101*H101,2)</f>
        <v>0</v>
      </c>
      <c r="BL101" s="14" t="s">
        <v>110</v>
      </c>
      <c r="BM101" s="185" t="s">
        <v>196</v>
      </c>
    </row>
    <row r="102" s="2" customFormat="1" ht="16.5" customHeight="1">
      <c r="A102" s="35"/>
      <c r="B102" s="36"/>
      <c r="C102" s="173" t="s">
        <v>79</v>
      </c>
      <c r="D102" s="173" t="s">
        <v>103</v>
      </c>
      <c r="E102" s="174" t="s">
        <v>197</v>
      </c>
      <c r="F102" s="175" t="s">
        <v>198</v>
      </c>
      <c r="G102" s="176" t="s">
        <v>106</v>
      </c>
      <c r="H102" s="177">
        <v>100</v>
      </c>
      <c r="I102" s="178"/>
      <c r="J102" s="179">
        <f>ROUND(I102*H102,2)</f>
        <v>0</v>
      </c>
      <c r="K102" s="175" t="s">
        <v>107</v>
      </c>
      <c r="L102" s="180"/>
      <c r="M102" s="181" t="s">
        <v>19</v>
      </c>
      <c r="N102" s="182" t="s">
        <v>40</v>
      </c>
      <c r="O102" s="8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108</v>
      </c>
      <c r="AT102" s="185" t="s">
        <v>103</v>
      </c>
      <c r="AU102" s="185" t="s">
        <v>69</v>
      </c>
      <c r="AY102" s="14" t="s">
        <v>109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4" t="s">
        <v>77</v>
      </c>
      <c r="BK102" s="186">
        <f>ROUND(I102*H102,2)</f>
        <v>0</v>
      </c>
      <c r="BL102" s="14" t="s">
        <v>110</v>
      </c>
      <c r="BM102" s="185" t="s">
        <v>199</v>
      </c>
    </row>
    <row r="103" s="2" customFormat="1" ht="24.15" customHeight="1">
      <c r="A103" s="35"/>
      <c r="B103" s="36"/>
      <c r="C103" s="173" t="s">
        <v>200</v>
      </c>
      <c r="D103" s="173" t="s">
        <v>103</v>
      </c>
      <c r="E103" s="174" t="s">
        <v>201</v>
      </c>
      <c r="F103" s="175" t="s">
        <v>202</v>
      </c>
      <c r="G103" s="176" t="s">
        <v>106</v>
      </c>
      <c r="H103" s="177">
        <v>100</v>
      </c>
      <c r="I103" s="178"/>
      <c r="J103" s="179">
        <f>ROUND(I103*H103,2)</f>
        <v>0</v>
      </c>
      <c r="K103" s="175" t="s">
        <v>107</v>
      </c>
      <c r="L103" s="180"/>
      <c r="M103" s="181" t="s">
        <v>19</v>
      </c>
      <c r="N103" s="182" t="s">
        <v>40</v>
      </c>
      <c r="O103" s="81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108</v>
      </c>
      <c r="AT103" s="185" t="s">
        <v>103</v>
      </c>
      <c r="AU103" s="185" t="s">
        <v>69</v>
      </c>
      <c r="AY103" s="14" t="s">
        <v>109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4" t="s">
        <v>77</v>
      </c>
      <c r="BK103" s="186">
        <f>ROUND(I103*H103,2)</f>
        <v>0</v>
      </c>
      <c r="BL103" s="14" t="s">
        <v>110</v>
      </c>
      <c r="BM103" s="185" t="s">
        <v>203</v>
      </c>
    </row>
    <row r="104" s="2" customFormat="1" ht="37.8" customHeight="1">
      <c r="A104" s="35"/>
      <c r="B104" s="36"/>
      <c r="C104" s="173" t="s">
        <v>110</v>
      </c>
      <c r="D104" s="173" t="s">
        <v>103</v>
      </c>
      <c r="E104" s="174" t="s">
        <v>204</v>
      </c>
      <c r="F104" s="175" t="s">
        <v>205</v>
      </c>
      <c r="G104" s="176" t="s">
        <v>115</v>
      </c>
      <c r="H104" s="177">
        <v>1</v>
      </c>
      <c r="I104" s="178"/>
      <c r="J104" s="179">
        <f>ROUND(I104*H104,2)</f>
        <v>0</v>
      </c>
      <c r="K104" s="175" t="s">
        <v>107</v>
      </c>
      <c r="L104" s="180"/>
      <c r="M104" s="181" t="s">
        <v>19</v>
      </c>
      <c r="N104" s="182" t="s">
        <v>40</v>
      </c>
      <c r="O104" s="81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108</v>
      </c>
      <c r="AT104" s="185" t="s">
        <v>103</v>
      </c>
      <c r="AU104" s="185" t="s">
        <v>69</v>
      </c>
      <c r="AY104" s="14" t="s">
        <v>109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4" t="s">
        <v>77</v>
      </c>
      <c r="BK104" s="186">
        <f>ROUND(I104*H104,2)</f>
        <v>0</v>
      </c>
      <c r="BL104" s="14" t="s">
        <v>110</v>
      </c>
      <c r="BM104" s="185" t="s">
        <v>206</v>
      </c>
    </row>
    <row r="105" s="2" customFormat="1" ht="24.15" customHeight="1">
      <c r="A105" s="35"/>
      <c r="B105" s="36"/>
      <c r="C105" s="173" t="s">
        <v>207</v>
      </c>
      <c r="D105" s="173" t="s">
        <v>103</v>
      </c>
      <c r="E105" s="174" t="s">
        <v>208</v>
      </c>
      <c r="F105" s="175" t="s">
        <v>209</v>
      </c>
      <c r="G105" s="176" t="s">
        <v>115</v>
      </c>
      <c r="H105" s="177">
        <v>1</v>
      </c>
      <c r="I105" s="178"/>
      <c r="J105" s="179">
        <f>ROUND(I105*H105,2)</f>
        <v>0</v>
      </c>
      <c r="K105" s="175" t="s">
        <v>107</v>
      </c>
      <c r="L105" s="180"/>
      <c r="M105" s="181" t="s">
        <v>19</v>
      </c>
      <c r="N105" s="182" t="s">
        <v>40</v>
      </c>
      <c r="O105" s="81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108</v>
      </c>
      <c r="AT105" s="185" t="s">
        <v>103</v>
      </c>
      <c r="AU105" s="185" t="s">
        <v>69</v>
      </c>
      <c r="AY105" s="14" t="s">
        <v>109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4" t="s">
        <v>77</v>
      </c>
      <c r="BK105" s="186">
        <f>ROUND(I105*H105,2)</f>
        <v>0</v>
      </c>
      <c r="BL105" s="14" t="s">
        <v>110</v>
      </c>
      <c r="BM105" s="185" t="s">
        <v>210</v>
      </c>
    </row>
    <row r="106" s="2" customFormat="1" ht="24.15" customHeight="1">
      <c r="A106" s="35"/>
      <c r="B106" s="36"/>
      <c r="C106" s="173" t="s">
        <v>211</v>
      </c>
      <c r="D106" s="173" t="s">
        <v>103</v>
      </c>
      <c r="E106" s="174" t="s">
        <v>212</v>
      </c>
      <c r="F106" s="175" t="s">
        <v>213</v>
      </c>
      <c r="G106" s="176" t="s">
        <v>115</v>
      </c>
      <c r="H106" s="177">
        <v>1</v>
      </c>
      <c r="I106" s="178"/>
      <c r="J106" s="179">
        <f>ROUND(I106*H106,2)</f>
        <v>0</v>
      </c>
      <c r="K106" s="175" t="s">
        <v>107</v>
      </c>
      <c r="L106" s="180"/>
      <c r="M106" s="181" t="s">
        <v>19</v>
      </c>
      <c r="N106" s="182" t="s">
        <v>40</v>
      </c>
      <c r="O106" s="81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108</v>
      </c>
      <c r="AT106" s="185" t="s">
        <v>103</v>
      </c>
      <c r="AU106" s="185" t="s">
        <v>69</v>
      </c>
      <c r="AY106" s="14" t="s">
        <v>109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4" t="s">
        <v>77</v>
      </c>
      <c r="BK106" s="186">
        <f>ROUND(I106*H106,2)</f>
        <v>0</v>
      </c>
      <c r="BL106" s="14" t="s">
        <v>110</v>
      </c>
      <c r="BM106" s="185" t="s">
        <v>214</v>
      </c>
    </row>
    <row r="107" s="2" customFormat="1" ht="24.15" customHeight="1">
      <c r="A107" s="35"/>
      <c r="B107" s="36"/>
      <c r="C107" s="173" t="s">
        <v>215</v>
      </c>
      <c r="D107" s="173" t="s">
        <v>103</v>
      </c>
      <c r="E107" s="174" t="s">
        <v>216</v>
      </c>
      <c r="F107" s="175" t="s">
        <v>217</v>
      </c>
      <c r="G107" s="176" t="s">
        <v>115</v>
      </c>
      <c r="H107" s="177">
        <v>1</v>
      </c>
      <c r="I107" s="178"/>
      <c r="J107" s="179">
        <f>ROUND(I107*H107,2)</f>
        <v>0</v>
      </c>
      <c r="K107" s="175" t="s">
        <v>107</v>
      </c>
      <c r="L107" s="180"/>
      <c r="M107" s="181" t="s">
        <v>19</v>
      </c>
      <c r="N107" s="182" t="s">
        <v>40</v>
      </c>
      <c r="O107" s="8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108</v>
      </c>
      <c r="AT107" s="185" t="s">
        <v>103</v>
      </c>
      <c r="AU107" s="185" t="s">
        <v>69</v>
      </c>
      <c r="AY107" s="14" t="s">
        <v>109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4" t="s">
        <v>77</v>
      </c>
      <c r="BK107" s="186">
        <f>ROUND(I107*H107,2)</f>
        <v>0</v>
      </c>
      <c r="BL107" s="14" t="s">
        <v>110</v>
      </c>
      <c r="BM107" s="185" t="s">
        <v>218</v>
      </c>
    </row>
    <row r="108" s="2" customFormat="1" ht="21.75" customHeight="1">
      <c r="A108" s="35"/>
      <c r="B108" s="36"/>
      <c r="C108" s="173" t="s">
        <v>108</v>
      </c>
      <c r="D108" s="173" t="s">
        <v>103</v>
      </c>
      <c r="E108" s="174" t="s">
        <v>219</v>
      </c>
      <c r="F108" s="175" t="s">
        <v>220</v>
      </c>
      <c r="G108" s="176" t="s">
        <v>115</v>
      </c>
      <c r="H108" s="177">
        <v>2.5</v>
      </c>
      <c r="I108" s="178"/>
      <c r="J108" s="179">
        <f>ROUND(I108*H108,2)</f>
        <v>0</v>
      </c>
      <c r="K108" s="175" t="s">
        <v>107</v>
      </c>
      <c r="L108" s="180"/>
      <c r="M108" s="181" t="s">
        <v>19</v>
      </c>
      <c r="N108" s="182" t="s">
        <v>40</v>
      </c>
      <c r="O108" s="81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108</v>
      </c>
      <c r="AT108" s="185" t="s">
        <v>103</v>
      </c>
      <c r="AU108" s="185" t="s">
        <v>69</v>
      </c>
      <c r="AY108" s="14" t="s">
        <v>109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4" t="s">
        <v>77</v>
      </c>
      <c r="BK108" s="186">
        <f>ROUND(I108*H108,2)</f>
        <v>0</v>
      </c>
      <c r="BL108" s="14" t="s">
        <v>110</v>
      </c>
      <c r="BM108" s="185" t="s">
        <v>221</v>
      </c>
    </row>
    <row r="109" s="2" customFormat="1" ht="16.5" customHeight="1">
      <c r="A109" s="35"/>
      <c r="B109" s="36"/>
      <c r="C109" s="173" t="s">
        <v>222</v>
      </c>
      <c r="D109" s="173" t="s">
        <v>103</v>
      </c>
      <c r="E109" s="174" t="s">
        <v>223</v>
      </c>
      <c r="F109" s="175" t="s">
        <v>224</v>
      </c>
      <c r="G109" s="176" t="s">
        <v>115</v>
      </c>
      <c r="H109" s="177">
        <v>5</v>
      </c>
      <c r="I109" s="178"/>
      <c r="J109" s="179">
        <f>ROUND(I109*H109,2)</f>
        <v>0</v>
      </c>
      <c r="K109" s="175" t="s">
        <v>107</v>
      </c>
      <c r="L109" s="180"/>
      <c r="M109" s="181" t="s">
        <v>19</v>
      </c>
      <c r="N109" s="182" t="s">
        <v>40</v>
      </c>
      <c r="O109" s="81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108</v>
      </c>
      <c r="AT109" s="185" t="s">
        <v>103</v>
      </c>
      <c r="AU109" s="185" t="s">
        <v>69</v>
      </c>
      <c r="AY109" s="14" t="s">
        <v>109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4" t="s">
        <v>77</v>
      </c>
      <c r="BK109" s="186">
        <f>ROUND(I109*H109,2)</f>
        <v>0</v>
      </c>
      <c r="BL109" s="14" t="s">
        <v>110</v>
      </c>
      <c r="BM109" s="185" t="s">
        <v>225</v>
      </c>
    </row>
    <row r="110" s="2" customFormat="1" ht="16.5" customHeight="1">
      <c r="A110" s="35"/>
      <c r="B110" s="36"/>
      <c r="C110" s="173" t="s">
        <v>226</v>
      </c>
      <c r="D110" s="173" t="s">
        <v>103</v>
      </c>
      <c r="E110" s="174" t="s">
        <v>227</v>
      </c>
      <c r="F110" s="175" t="s">
        <v>228</v>
      </c>
      <c r="G110" s="176" t="s">
        <v>115</v>
      </c>
      <c r="H110" s="177">
        <v>2.5</v>
      </c>
      <c r="I110" s="178"/>
      <c r="J110" s="179">
        <f>ROUND(I110*H110,2)</f>
        <v>0</v>
      </c>
      <c r="K110" s="175" t="s">
        <v>107</v>
      </c>
      <c r="L110" s="180"/>
      <c r="M110" s="181" t="s">
        <v>19</v>
      </c>
      <c r="N110" s="182" t="s">
        <v>40</v>
      </c>
      <c r="O110" s="81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108</v>
      </c>
      <c r="AT110" s="185" t="s">
        <v>103</v>
      </c>
      <c r="AU110" s="185" t="s">
        <v>69</v>
      </c>
      <c r="AY110" s="14" t="s">
        <v>109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4" t="s">
        <v>77</v>
      </c>
      <c r="BK110" s="186">
        <f>ROUND(I110*H110,2)</f>
        <v>0</v>
      </c>
      <c r="BL110" s="14" t="s">
        <v>110</v>
      </c>
      <c r="BM110" s="185" t="s">
        <v>229</v>
      </c>
    </row>
    <row r="111" s="2" customFormat="1" ht="16.5" customHeight="1">
      <c r="A111" s="35"/>
      <c r="B111" s="36"/>
      <c r="C111" s="173" t="s">
        <v>230</v>
      </c>
      <c r="D111" s="173" t="s">
        <v>103</v>
      </c>
      <c r="E111" s="174" t="s">
        <v>231</v>
      </c>
      <c r="F111" s="175" t="s">
        <v>232</v>
      </c>
      <c r="G111" s="176" t="s">
        <v>115</v>
      </c>
      <c r="H111" s="177">
        <v>1</v>
      </c>
      <c r="I111" s="178"/>
      <c r="J111" s="179">
        <f>ROUND(I111*H111,2)</f>
        <v>0</v>
      </c>
      <c r="K111" s="175" t="s">
        <v>107</v>
      </c>
      <c r="L111" s="180"/>
      <c r="M111" s="181" t="s">
        <v>19</v>
      </c>
      <c r="N111" s="182" t="s">
        <v>40</v>
      </c>
      <c r="O111" s="81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108</v>
      </c>
      <c r="AT111" s="185" t="s">
        <v>103</v>
      </c>
      <c r="AU111" s="185" t="s">
        <v>69</v>
      </c>
      <c r="AY111" s="14" t="s">
        <v>109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4" t="s">
        <v>77</v>
      </c>
      <c r="BK111" s="186">
        <f>ROUND(I111*H111,2)</f>
        <v>0</v>
      </c>
      <c r="BL111" s="14" t="s">
        <v>110</v>
      </c>
      <c r="BM111" s="185" t="s">
        <v>233</v>
      </c>
    </row>
    <row r="112" s="2" customFormat="1" ht="16.5" customHeight="1">
      <c r="A112" s="35"/>
      <c r="B112" s="36"/>
      <c r="C112" s="173" t="s">
        <v>234</v>
      </c>
      <c r="D112" s="173" t="s">
        <v>103</v>
      </c>
      <c r="E112" s="174" t="s">
        <v>235</v>
      </c>
      <c r="F112" s="175" t="s">
        <v>236</v>
      </c>
      <c r="G112" s="176" t="s">
        <v>115</v>
      </c>
      <c r="H112" s="177">
        <v>10</v>
      </c>
      <c r="I112" s="178"/>
      <c r="J112" s="179">
        <f>ROUND(I112*H112,2)</f>
        <v>0</v>
      </c>
      <c r="K112" s="175" t="s">
        <v>107</v>
      </c>
      <c r="L112" s="180"/>
      <c r="M112" s="181" t="s">
        <v>19</v>
      </c>
      <c r="N112" s="182" t="s">
        <v>40</v>
      </c>
      <c r="O112" s="81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108</v>
      </c>
      <c r="AT112" s="185" t="s">
        <v>103</v>
      </c>
      <c r="AU112" s="185" t="s">
        <v>69</v>
      </c>
      <c r="AY112" s="14" t="s">
        <v>109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4" t="s">
        <v>77</v>
      </c>
      <c r="BK112" s="186">
        <f>ROUND(I112*H112,2)</f>
        <v>0</v>
      </c>
      <c r="BL112" s="14" t="s">
        <v>110</v>
      </c>
      <c r="BM112" s="185" t="s">
        <v>237</v>
      </c>
    </row>
    <row r="113" s="2" customFormat="1" ht="16.5" customHeight="1">
      <c r="A113" s="35"/>
      <c r="B113" s="36"/>
      <c r="C113" s="173" t="s">
        <v>238</v>
      </c>
      <c r="D113" s="173" t="s">
        <v>103</v>
      </c>
      <c r="E113" s="174" t="s">
        <v>239</v>
      </c>
      <c r="F113" s="175" t="s">
        <v>240</v>
      </c>
      <c r="G113" s="176" t="s">
        <v>115</v>
      </c>
      <c r="H113" s="177">
        <v>1</v>
      </c>
      <c r="I113" s="178"/>
      <c r="J113" s="179">
        <f>ROUND(I113*H113,2)</f>
        <v>0</v>
      </c>
      <c r="K113" s="175" t="s">
        <v>107</v>
      </c>
      <c r="L113" s="180"/>
      <c r="M113" s="181" t="s">
        <v>19</v>
      </c>
      <c r="N113" s="182" t="s">
        <v>40</v>
      </c>
      <c r="O113" s="81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108</v>
      </c>
      <c r="AT113" s="185" t="s">
        <v>103</v>
      </c>
      <c r="AU113" s="185" t="s">
        <v>69</v>
      </c>
      <c r="AY113" s="14" t="s">
        <v>109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4" t="s">
        <v>77</v>
      </c>
      <c r="BK113" s="186">
        <f>ROUND(I113*H113,2)</f>
        <v>0</v>
      </c>
      <c r="BL113" s="14" t="s">
        <v>110</v>
      </c>
      <c r="BM113" s="185" t="s">
        <v>241</v>
      </c>
    </row>
    <row r="114" s="2" customFormat="1" ht="16.5" customHeight="1">
      <c r="A114" s="35"/>
      <c r="B114" s="36"/>
      <c r="C114" s="173" t="s">
        <v>242</v>
      </c>
      <c r="D114" s="173" t="s">
        <v>103</v>
      </c>
      <c r="E114" s="174" t="s">
        <v>243</v>
      </c>
      <c r="F114" s="175" t="s">
        <v>244</v>
      </c>
      <c r="G114" s="176" t="s">
        <v>115</v>
      </c>
      <c r="H114" s="177">
        <v>1</v>
      </c>
      <c r="I114" s="178"/>
      <c r="J114" s="179">
        <f>ROUND(I114*H114,2)</f>
        <v>0</v>
      </c>
      <c r="K114" s="175" t="s">
        <v>107</v>
      </c>
      <c r="L114" s="180"/>
      <c r="M114" s="181" t="s">
        <v>19</v>
      </c>
      <c r="N114" s="182" t="s">
        <v>40</v>
      </c>
      <c r="O114" s="8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108</v>
      </c>
      <c r="AT114" s="185" t="s">
        <v>103</v>
      </c>
      <c r="AU114" s="185" t="s">
        <v>69</v>
      </c>
      <c r="AY114" s="14" t="s">
        <v>109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4" t="s">
        <v>77</v>
      </c>
      <c r="BK114" s="186">
        <f>ROUND(I114*H114,2)</f>
        <v>0</v>
      </c>
      <c r="BL114" s="14" t="s">
        <v>110</v>
      </c>
      <c r="BM114" s="185" t="s">
        <v>245</v>
      </c>
    </row>
    <row r="115" s="2" customFormat="1" ht="16.5" customHeight="1">
      <c r="A115" s="35"/>
      <c r="B115" s="36"/>
      <c r="C115" s="173" t="s">
        <v>8</v>
      </c>
      <c r="D115" s="173" t="s">
        <v>103</v>
      </c>
      <c r="E115" s="174" t="s">
        <v>246</v>
      </c>
      <c r="F115" s="175" t="s">
        <v>247</v>
      </c>
      <c r="G115" s="176" t="s">
        <v>115</v>
      </c>
      <c r="H115" s="177">
        <v>5</v>
      </c>
      <c r="I115" s="178"/>
      <c r="J115" s="179">
        <f>ROUND(I115*H115,2)</f>
        <v>0</v>
      </c>
      <c r="K115" s="175" t="s">
        <v>107</v>
      </c>
      <c r="L115" s="180"/>
      <c r="M115" s="181" t="s">
        <v>19</v>
      </c>
      <c r="N115" s="182" t="s">
        <v>40</v>
      </c>
      <c r="O115" s="81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108</v>
      </c>
      <c r="AT115" s="185" t="s">
        <v>103</v>
      </c>
      <c r="AU115" s="185" t="s">
        <v>69</v>
      </c>
      <c r="AY115" s="14" t="s">
        <v>109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4" t="s">
        <v>77</v>
      </c>
      <c r="BK115" s="186">
        <f>ROUND(I115*H115,2)</f>
        <v>0</v>
      </c>
      <c r="BL115" s="14" t="s">
        <v>110</v>
      </c>
      <c r="BM115" s="185" t="s">
        <v>248</v>
      </c>
    </row>
    <row r="116" s="2" customFormat="1" ht="24.15" customHeight="1">
      <c r="A116" s="35"/>
      <c r="B116" s="36"/>
      <c r="C116" s="173" t="s">
        <v>249</v>
      </c>
      <c r="D116" s="173" t="s">
        <v>103</v>
      </c>
      <c r="E116" s="174" t="s">
        <v>250</v>
      </c>
      <c r="F116" s="175" t="s">
        <v>251</v>
      </c>
      <c r="G116" s="176" t="s">
        <v>115</v>
      </c>
      <c r="H116" s="177">
        <v>1</v>
      </c>
      <c r="I116" s="178"/>
      <c r="J116" s="179">
        <f>ROUND(I116*H116,2)</f>
        <v>0</v>
      </c>
      <c r="K116" s="175" t="s">
        <v>107</v>
      </c>
      <c r="L116" s="180"/>
      <c r="M116" s="181" t="s">
        <v>19</v>
      </c>
      <c r="N116" s="182" t="s">
        <v>40</v>
      </c>
      <c r="O116" s="81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108</v>
      </c>
      <c r="AT116" s="185" t="s">
        <v>103</v>
      </c>
      <c r="AU116" s="185" t="s">
        <v>69</v>
      </c>
      <c r="AY116" s="14" t="s">
        <v>109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4" t="s">
        <v>77</v>
      </c>
      <c r="BK116" s="186">
        <f>ROUND(I116*H116,2)</f>
        <v>0</v>
      </c>
      <c r="BL116" s="14" t="s">
        <v>110</v>
      </c>
      <c r="BM116" s="185" t="s">
        <v>252</v>
      </c>
    </row>
    <row r="117" s="2" customFormat="1" ht="24.15" customHeight="1">
      <c r="A117" s="35"/>
      <c r="B117" s="36"/>
      <c r="C117" s="173" t="s">
        <v>253</v>
      </c>
      <c r="D117" s="173" t="s">
        <v>103</v>
      </c>
      <c r="E117" s="174" t="s">
        <v>254</v>
      </c>
      <c r="F117" s="175" t="s">
        <v>255</v>
      </c>
      <c r="G117" s="176" t="s">
        <v>115</v>
      </c>
      <c r="H117" s="177">
        <v>2.5</v>
      </c>
      <c r="I117" s="178"/>
      <c r="J117" s="179">
        <f>ROUND(I117*H117,2)</f>
        <v>0</v>
      </c>
      <c r="K117" s="175" t="s">
        <v>107</v>
      </c>
      <c r="L117" s="180"/>
      <c r="M117" s="181" t="s">
        <v>19</v>
      </c>
      <c r="N117" s="182" t="s">
        <v>40</v>
      </c>
      <c r="O117" s="81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108</v>
      </c>
      <c r="AT117" s="185" t="s">
        <v>103</v>
      </c>
      <c r="AU117" s="185" t="s">
        <v>69</v>
      </c>
      <c r="AY117" s="14" t="s">
        <v>109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4" t="s">
        <v>77</v>
      </c>
      <c r="BK117" s="186">
        <f>ROUND(I117*H117,2)</f>
        <v>0</v>
      </c>
      <c r="BL117" s="14" t="s">
        <v>110</v>
      </c>
      <c r="BM117" s="185" t="s">
        <v>256</v>
      </c>
    </row>
    <row r="118" s="2" customFormat="1" ht="21.75" customHeight="1">
      <c r="A118" s="35"/>
      <c r="B118" s="36"/>
      <c r="C118" s="173" t="s">
        <v>257</v>
      </c>
      <c r="D118" s="173" t="s">
        <v>103</v>
      </c>
      <c r="E118" s="174" t="s">
        <v>258</v>
      </c>
      <c r="F118" s="175" t="s">
        <v>259</v>
      </c>
      <c r="G118" s="176" t="s">
        <v>115</v>
      </c>
      <c r="H118" s="177">
        <v>1</v>
      </c>
      <c r="I118" s="178"/>
      <c r="J118" s="179">
        <f>ROUND(I118*H118,2)</f>
        <v>0</v>
      </c>
      <c r="K118" s="175" t="s">
        <v>107</v>
      </c>
      <c r="L118" s="180"/>
      <c r="M118" s="181" t="s">
        <v>19</v>
      </c>
      <c r="N118" s="182" t="s">
        <v>40</v>
      </c>
      <c r="O118" s="81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108</v>
      </c>
      <c r="AT118" s="185" t="s">
        <v>103</v>
      </c>
      <c r="AU118" s="185" t="s">
        <v>69</v>
      </c>
      <c r="AY118" s="14" t="s">
        <v>109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4" t="s">
        <v>77</v>
      </c>
      <c r="BK118" s="186">
        <f>ROUND(I118*H118,2)</f>
        <v>0</v>
      </c>
      <c r="BL118" s="14" t="s">
        <v>110</v>
      </c>
      <c r="BM118" s="185" t="s">
        <v>260</v>
      </c>
    </row>
    <row r="119" s="2" customFormat="1" ht="21.75" customHeight="1">
      <c r="A119" s="35"/>
      <c r="B119" s="36"/>
      <c r="C119" s="173" t="s">
        <v>261</v>
      </c>
      <c r="D119" s="173" t="s">
        <v>103</v>
      </c>
      <c r="E119" s="174" t="s">
        <v>262</v>
      </c>
      <c r="F119" s="175" t="s">
        <v>263</v>
      </c>
      <c r="G119" s="176" t="s">
        <v>115</v>
      </c>
      <c r="H119" s="177">
        <v>1</v>
      </c>
      <c r="I119" s="178"/>
      <c r="J119" s="179">
        <f>ROUND(I119*H119,2)</f>
        <v>0</v>
      </c>
      <c r="K119" s="175" t="s">
        <v>107</v>
      </c>
      <c r="L119" s="180"/>
      <c r="M119" s="181" t="s">
        <v>19</v>
      </c>
      <c r="N119" s="182" t="s">
        <v>40</v>
      </c>
      <c r="O119" s="81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108</v>
      </c>
      <c r="AT119" s="185" t="s">
        <v>103</v>
      </c>
      <c r="AU119" s="185" t="s">
        <v>69</v>
      </c>
      <c r="AY119" s="14" t="s">
        <v>109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4" t="s">
        <v>77</v>
      </c>
      <c r="BK119" s="186">
        <f>ROUND(I119*H119,2)</f>
        <v>0</v>
      </c>
      <c r="BL119" s="14" t="s">
        <v>110</v>
      </c>
      <c r="BM119" s="185" t="s">
        <v>264</v>
      </c>
    </row>
    <row r="120" s="2" customFormat="1" ht="16.5" customHeight="1">
      <c r="A120" s="35"/>
      <c r="B120" s="36"/>
      <c r="C120" s="173" t="s">
        <v>265</v>
      </c>
      <c r="D120" s="173" t="s">
        <v>103</v>
      </c>
      <c r="E120" s="174" t="s">
        <v>266</v>
      </c>
      <c r="F120" s="175" t="s">
        <v>267</v>
      </c>
      <c r="G120" s="176" t="s">
        <v>115</v>
      </c>
      <c r="H120" s="177">
        <v>1</v>
      </c>
      <c r="I120" s="178"/>
      <c r="J120" s="179">
        <f>ROUND(I120*H120,2)</f>
        <v>0</v>
      </c>
      <c r="K120" s="175" t="s">
        <v>107</v>
      </c>
      <c r="L120" s="180"/>
      <c r="M120" s="181" t="s">
        <v>19</v>
      </c>
      <c r="N120" s="182" t="s">
        <v>40</v>
      </c>
      <c r="O120" s="8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108</v>
      </c>
      <c r="AT120" s="185" t="s">
        <v>103</v>
      </c>
      <c r="AU120" s="185" t="s">
        <v>69</v>
      </c>
      <c r="AY120" s="14" t="s">
        <v>109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4" t="s">
        <v>77</v>
      </c>
      <c r="BK120" s="186">
        <f>ROUND(I120*H120,2)</f>
        <v>0</v>
      </c>
      <c r="BL120" s="14" t="s">
        <v>110</v>
      </c>
      <c r="BM120" s="185" t="s">
        <v>268</v>
      </c>
    </row>
    <row r="121" s="2" customFormat="1" ht="16.5" customHeight="1">
      <c r="A121" s="35"/>
      <c r="B121" s="36"/>
      <c r="C121" s="173" t="s">
        <v>7</v>
      </c>
      <c r="D121" s="173" t="s">
        <v>103</v>
      </c>
      <c r="E121" s="174" t="s">
        <v>269</v>
      </c>
      <c r="F121" s="175" t="s">
        <v>270</v>
      </c>
      <c r="G121" s="176" t="s">
        <v>115</v>
      </c>
      <c r="H121" s="177">
        <v>1</v>
      </c>
      <c r="I121" s="178"/>
      <c r="J121" s="179">
        <f>ROUND(I121*H121,2)</f>
        <v>0</v>
      </c>
      <c r="K121" s="175" t="s">
        <v>107</v>
      </c>
      <c r="L121" s="180"/>
      <c r="M121" s="181" t="s">
        <v>19</v>
      </c>
      <c r="N121" s="182" t="s">
        <v>40</v>
      </c>
      <c r="O121" s="81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108</v>
      </c>
      <c r="AT121" s="185" t="s">
        <v>103</v>
      </c>
      <c r="AU121" s="185" t="s">
        <v>69</v>
      </c>
      <c r="AY121" s="14" t="s">
        <v>109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4" t="s">
        <v>77</v>
      </c>
      <c r="BK121" s="186">
        <f>ROUND(I121*H121,2)</f>
        <v>0</v>
      </c>
      <c r="BL121" s="14" t="s">
        <v>110</v>
      </c>
      <c r="BM121" s="185" t="s">
        <v>271</v>
      </c>
    </row>
    <row r="122" s="2" customFormat="1" ht="16.5" customHeight="1">
      <c r="A122" s="35"/>
      <c r="B122" s="36"/>
      <c r="C122" s="173" t="s">
        <v>272</v>
      </c>
      <c r="D122" s="173" t="s">
        <v>103</v>
      </c>
      <c r="E122" s="174" t="s">
        <v>273</v>
      </c>
      <c r="F122" s="175" t="s">
        <v>274</v>
      </c>
      <c r="G122" s="176" t="s">
        <v>115</v>
      </c>
      <c r="H122" s="177">
        <v>1</v>
      </c>
      <c r="I122" s="178"/>
      <c r="J122" s="179">
        <f>ROUND(I122*H122,2)</f>
        <v>0</v>
      </c>
      <c r="K122" s="175" t="s">
        <v>107</v>
      </c>
      <c r="L122" s="180"/>
      <c r="M122" s="181" t="s">
        <v>19</v>
      </c>
      <c r="N122" s="182" t="s">
        <v>40</v>
      </c>
      <c r="O122" s="81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108</v>
      </c>
      <c r="AT122" s="185" t="s">
        <v>103</v>
      </c>
      <c r="AU122" s="185" t="s">
        <v>69</v>
      </c>
      <c r="AY122" s="14" t="s">
        <v>109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4" t="s">
        <v>77</v>
      </c>
      <c r="BK122" s="186">
        <f>ROUND(I122*H122,2)</f>
        <v>0</v>
      </c>
      <c r="BL122" s="14" t="s">
        <v>110</v>
      </c>
      <c r="BM122" s="185" t="s">
        <v>275</v>
      </c>
    </row>
    <row r="123" s="2" customFormat="1" ht="16.5" customHeight="1">
      <c r="A123" s="35"/>
      <c r="B123" s="36"/>
      <c r="C123" s="173" t="s">
        <v>276</v>
      </c>
      <c r="D123" s="173" t="s">
        <v>103</v>
      </c>
      <c r="E123" s="174" t="s">
        <v>277</v>
      </c>
      <c r="F123" s="175" t="s">
        <v>278</v>
      </c>
      <c r="G123" s="176" t="s">
        <v>115</v>
      </c>
      <c r="H123" s="177">
        <v>1</v>
      </c>
      <c r="I123" s="178"/>
      <c r="J123" s="179">
        <f>ROUND(I123*H123,2)</f>
        <v>0</v>
      </c>
      <c r="K123" s="175" t="s">
        <v>107</v>
      </c>
      <c r="L123" s="180"/>
      <c r="M123" s="181" t="s">
        <v>19</v>
      </c>
      <c r="N123" s="182" t="s">
        <v>40</v>
      </c>
      <c r="O123" s="81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108</v>
      </c>
      <c r="AT123" s="185" t="s">
        <v>103</v>
      </c>
      <c r="AU123" s="185" t="s">
        <v>69</v>
      </c>
      <c r="AY123" s="14" t="s">
        <v>109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4" t="s">
        <v>77</v>
      </c>
      <c r="BK123" s="186">
        <f>ROUND(I123*H123,2)</f>
        <v>0</v>
      </c>
      <c r="BL123" s="14" t="s">
        <v>110</v>
      </c>
      <c r="BM123" s="185" t="s">
        <v>279</v>
      </c>
    </row>
    <row r="124" s="2" customFormat="1" ht="24.15" customHeight="1">
      <c r="A124" s="35"/>
      <c r="B124" s="36"/>
      <c r="C124" s="173" t="s">
        <v>280</v>
      </c>
      <c r="D124" s="173" t="s">
        <v>103</v>
      </c>
      <c r="E124" s="174" t="s">
        <v>281</v>
      </c>
      <c r="F124" s="175" t="s">
        <v>282</v>
      </c>
      <c r="G124" s="176" t="s">
        <v>115</v>
      </c>
      <c r="H124" s="177">
        <v>4</v>
      </c>
      <c r="I124" s="178"/>
      <c r="J124" s="179">
        <f>ROUND(I124*H124,2)</f>
        <v>0</v>
      </c>
      <c r="K124" s="175" t="s">
        <v>107</v>
      </c>
      <c r="L124" s="180"/>
      <c r="M124" s="181" t="s">
        <v>19</v>
      </c>
      <c r="N124" s="182" t="s">
        <v>40</v>
      </c>
      <c r="O124" s="81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108</v>
      </c>
      <c r="AT124" s="185" t="s">
        <v>103</v>
      </c>
      <c r="AU124" s="185" t="s">
        <v>69</v>
      </c>
      <c r="AY124" s="14" t="s">
        <v>109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4" t="s">
        <v>77</v>
      </c>
      <c r="BK124" s="186">
        <f>ROUND(I124*H124,2)</f>
        <v>0</v>
      </c>
      <c r="BL124" s="14" t="s">
        <v>110</v>
      </c>
      <c r="BM124" s="185" t="s">
        <v>283</v>
      </c>
    </row>
    <row r="125" s="2" customFormat="1" ht="24.15" customHeight="1">
      <c r="A125" s="35"/>
      <c r="B125" s="36"/>
      <c r="C125" s="173" t="s">
        <v>284</v>
      </c>
      <c r="D125" s="173" t="s">
        <v>103</v>
      </c>
      <c r="E125" s="174" t="s">
        <v>285</v>
      </c>
      <c r="F125" s="175" t="s">
        <v>286</v>
      </c>
      <c r="G125" s="176" t="s">
        <v>115</v>
      </c>
      <c r="H125" s="177">
        <v>1</v>
      </c>
      <c r="I125" s="178"/>
      <c r="J125" s="179">
        <f>ROUND(I125*H125,2)</f>
        <v>0</v>
      </c>
      <c r="K125" s="175" t="s">
        <v>107</v>
      </c>
      <c r="L125" s="180"/>
      <c r="M125" s="181" t="s">
        <v>19</v>
      </c>
      <c r="N125" s="182" t="s">
        <v>40</v>
      </c>
      <c r="O125" s="81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108</v>
      </c>
      <c r="AT125" s="185" t="s">
        <v>103</v>
      </c>
      <c r="AU125" s="185" t="s">
        <v>69</v>
      </c>
      <c r="AY125" s="14" t="s">
        <v>109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4" t="s">
        <v>77</v>
      </c>
      <c r="BK125" s="186">
        <f>ROUND(I125*H125,2)</f>
        <v>0</v>
      </c>
      <c r="BL125" s="14" t="s">
        <v>110</v>
      </c>
      <c r="BM125" s="185" t="s">
        <v>287</v>
      </c>
    </row>
    <row r="126" s="2" customFormat="1" ht="37.8" customHeight="1">
      <c r="A126" s="35"/>
      <c r="B126" s="36"/>
      <c r="C126" s="173" t="s">
        <v>288</v>
      </c>
      <c r="D126" s="173" t="s">
        <v>103</v>
      </c>
      <c r="E126" s="174" t="s">
        <v>289</v>
      </c>
      <c r="F126" s="175" t="s">
        <v>290</v>
      </c>
      <c r="G126" s="176" t="s">
        <v>115</v>
      </c>
      <c r="H126" s="177">
        <v>1</v>
      </c>
      <c r="I126" s="178"/>
      <c r="J126" s="179">
        <f>ROUND(I126*H126,2)</f>
        <v>0</v>
      </c>
      <c r="K126" s="175" t="s">
        <v>107</v>
      </c>
      <c r="L126" s="180"/>
      <c r="M126" s="181" t="s">
        <v>19</v>
      </c>
      <c r="N126" s="182" t="s">
        <v>40</v>
      </c>
      <c r="O126" s="81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108</v>
      </c>
      <c r="AT126" s="185" t="s">
        <v>103</v>
      </c>
      <c r="AU126" s="185" t="s">
        <v>69</v>
      </c>
      <c r="AY126" s="14" t="s">
        <v>109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4" t="s">
        <v>77</v>
      </c>
      <c r="BK126" s="186">
        <f>ROUND(I126*H126,2)</f>
        <v>0</v>
      </c>
      <c r="BL126" s="14" t="s">
        <v>110</v>
      </c>
      <c r="BM126" s="185" t="s">
        <v>291</v>
      </c>
    </row>
    <row r="127" s="2" customFormat="1" ht="37.8" customHeight="1">
      <c r="A127" s="35"/>
      <c r="B127" s="36"/>
      <c r="C127" s="173" t="s">
        <v>292</v>
      </c>
      <c r="D127" s="173" t="s">
        <v>103</v>
      </c>
      <c r="E127" s="174" t="s">
        <v>293</v>
      </c>
      <c r="F127" s="175" t="s">
        <v>294</v>
      </c>
      <c r="G127" s="176" t="s">
        <v>115</v>
      </c>
      <c r="H127" s="177">
        <v>1</v>
      </c>
      <c r="I127" s="178"/>
      <c r="J127" s="179">
        <f>ROUND(I127*H127,2)</f>
        <v>0</v>
      </c>
      <c r="K127" s="175" t="s">
        <v>107</v>
      </c>
      <c r="L127" s="180"/>
      <c r="M127" s="181" t="s">
        <v>19</v>
      </c>
      <c r="N127" s="182" t="s">
        <v>40</v>
      </c>
      <c r="O127" s="81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108</v>
      </c>
      <c r="AT127" s="185" t="s">
        <v>103</v>
      </c>
      <c r="AU127" s="185" t="s">
        <v>69</v>
      </c>
      <c r="AY127" s="14" t="s">
        <v>109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4" t="s">
        <v>77</v>
      </c>
      <c r="BK127" s="186">
        <f>ROUND(I127*H127,2)</f>
        <v>0</v>
      </c>
      <c r="BL127" s="14" t="s">
        <v>110</v>
      </c>
      <c r="BM127" s="185" t="s">
        <v>295</v>
      </c>
    </row>
    <row r="128" s="2" customFormat="1" ht="24.15" customHeight="1">
      <c r="A128" s="35"/>
      <c r="B128" s="36"/>
      <c r="C128" s="173" t="s">
        <v>296</v>
      </c>
      <c r="D128" s="173" t="s">
        <v>103</v>
      </c>
      <c r="E128" s="174" t="s">
        <v>297</v>
      </c>
      <c r="F128" s="175" t="s">
        <v>298</v>
      </c>
      <c r="G128" s="176" t="s">
        <v>115</v>
      </c>
      <c r="H128" s="177">
        <v>1</v>
      </c>
      <c r="I128" s="178"/>
      <c r="J128" s="179">
        <f>ROUND(I128*H128,2)</f>
        <v>0</v>
      </c>
      <c r="K128" s="175" t="s">
        <v>107</v>
      </c>
      <c r="L128" s="180"/>
      <c r="M128" s="181" t="s">
        <v>19</v>
      </c>
      <c r="N128" s="182" t="s">
        <v>40</v>
      </c>
      <c r="O128" s="81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108</v>
      </c>
      <c r="AT128" s="185" t="s">
        <v>103</v>
      </c>
      <c r="AU128" s="185" t="s">
        <v>69</v>
      </c>
      <c r="AY128" s="14" t="s">
        <v>109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4" t="s">
        <v>77</v>
      </c>
      <c r="BK128" s="186">
        <f>ROUND(I128*H128,2)</f>
        <v>0</v>
      </c>
      <c r="BL128" s="14" t="s">
        <v>110</v>
      </c>
      <c r="BM128" s="185" t="s">
        <v>299</v>
      </c>
    </row>
    <row r="129" s="2" customFormat="1" ht="37.8" customHeight="1">
      <c r="A129" s="35"/>
      <c r="B129" s="36"/>
      <c r="C129" s="173" t="s">
        <v>300</v>
      </c>
      <c r="D129" s="173" t="s">
        <v>103</v>
      </c>
      <c r="E129" s="174" t="s">
        <v>301</v>
      </c>
      <c r="F129" s="175" t="s">
        <v>302</v>
      </c>
      <c r="G129" s="176" t="s">
        <v>115</v>
      </c>
      <c r="H129" s="177">
        <v>5</v>
      </c>
      <c r="I129" s="178"/>
      <c r="J129" s="179">
        <f>ROUND(I129*H129,2)</f>
        <v>0</v>
      </c>
      <c r="K129" s="175" t="s">
        <v>107</v>
      </c>
      <c r="L129" s="180"/>
      <c r="M129" s="181" t="s">
        <v>19</v>
      </c>
      <c r="N129" s="182" t="s">
        <v>40</v>
      </c>
      <c r="O129" s="81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108</v>
      </c>
      <c r="AT129" s="185" t="s">
        <v>103</v>
      </c>
      <c r="AU129" s="185" t="s">
        <v>69</v>
      </c>
      <c r="AY129" s="14" t="s">
        <v>109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4" t="s">
        <v>77</v>
      </c>
      <c r="BK129" s="186">
        <f>ROUND(I129*H129,2)</f>
        <v>0</v>
      </c>
      <c r="BL129" s="14" t="s">
        <v>110</v>
      </c>
      <c r="BM129" s="185" t="s">
        <v>303</v>
      </c>
    </row>
    <row r="130" s="2" customFormat="1" ht="24.15" customHeight="1">
      <c r="A130" s="35"/>
      <c r="B130" s="36"/>
      <c r="C130" s="173" t="s">
        <v>304</v>
      </c>
      <c r="D130" s="173" t="s">
        <v>103</v>
      </c>
      <c r="E130" s="174" t="s">
        <v>305</v>
      </c>
      <c r="F130" s="175" t="s">
        <v>306</v>
      </c>
      <c r="G130" s="176" t="s">
        <v>115</v>
      </c>
      <c r="H130" s="177">
        <v>1</v>
      </c>
      <c r="I130" s="178"/>
      <c r="J130" s="179">
        <f>ROUND(I130*H130,2)</f>
        <v>0</v>
      </c>
      <c r="K130" s="175" t="s">
        <v>107</v>
      </c>
      <c r="L130" s="180"/>
      <c r="M130" s="181" t="s">
        <v>19</v>
      </c>
      <c r="N130" s="182" t="s">
        <v>40</v>
      </c>
      <c r="O130" s="81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108</v>
      </c>
      <c r="AT130" s="185" t="s">
        <v>103</v>
      </c>
      <c r="AU130" s="185" t="s">
        <v>69</v>
      </c>
      <c r="AY130" s="14" t="s">
        <v>109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4" t="s">
        <v>77</v>
      </c>
      <c r="BK130" s="186">
        <f>ROUND(I130*H130,2)</f>
        <v>0</v>
      </c>
      <c r="BL130" s="14" t="s">
        <v>110</v>
      </c>
      <c r="BM130" s="185" t="s">
        <v>307</v>
      </c>
    </row>
    <row r="131" s="2" customFormat="1" ht="37.8" customHeight="1">
      <c r="A131" s="35"/>
      <c r="B131" s="36"/>
      <c r="C131" s="173" t="s">
        <v>308</v>
      </c>
      <c r="D131" s="173" t="s">
        <v>103</v>
      </c>
      <c r="E131" s="174" t="s">
        <v>309</v>
      </c>
      <c r="F131" s="175" t="s">
        <v>310</v>
      </c>
      <c r="G131" s="176" t="s">
        <v>115</v>
      </c>
      <c r="H131" s="177">
        <v>1</v>
      </c>
      <c r="I131" s="178"/>
      <c r="J131" s="179">
        <f>ROUND(I131*H131,2)</f>
        <v>0</v>
      </c>
      <c r="K131" s="175" t="s">
        <v>107</v>
      </c>
      <c r="L131" s="180"/>
      <c r="M131" s="181" t="s">
        <v>19</v>
      </c>
      <c r="N131" s="182" t="s">
        <v>40</v>
      </c>
      <c r="O131" s="81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108</v>
      </c>
      <c r="AT131" s="185" t="s">
        <v>103</v>
      </c>
      <c r="AU131" s="185" t="s">
        <v>69</v>
      </c>
      <c r="AY131" s="14" t="s">
        <v>109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4" t="s">
        <v>77</v>
      </c>
      <c r="BK131" s="186">
        <f>ROUND(I131*H131,2)</f>
        <v>0</v>
      </c>
      <c r="BL131" s="14" t="s">
        <v>110</v>
      </c>
      <c r="BM131" s="185" t="s">
        <v>311</v>
      </c>
    </row>
    <row r="132" s="2" customFormat="1" ht="24.15" customHeight="1">
      <c r="A132" s="35"/>
      <c r="B132" s="36"/>
      <c r="C132" s="173" t="s">
        <v>312</v>
      </c>
      <c r="D132" s="173" t="s">
        <v>103</v>
      </c>
      <c r="E132" s="174" t="s">
        <v>313</v>
      </c>
      <c r="F132" s="175" t="s">
        <v>314</v>
      </c>
      <c r="G132" s="176" t="s">
        <v>115</v>
      </c>
      <c r="H132" s="177">
        <v>5</v>
      </c>
      <c r="I132" s="178"/>
      <c r="J132" s="179">
        <f>ROUND(I132*H132,2)</f>
        <v>0</v>
      </c>
      <c r="K132" s="175" t="s">
        <v>107</v>
      </c>
      <c r="L132" s="180"/>
      <c r="M132" s="181" t="s">
        <v>19</v>
      </c>
      <c r="N132" s="182" t="s">
        <v>40</v>
      </c>
      <c r="O132" s="81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108</v>
      </c>
      <c r="AT132" s="185" t="s">
        <v>103</v>
      </c>
      <c r="AU132" s="185" t="s">
        <v>69</v>
      </c>
      <c r="AY132" s="14" t="s">
        <v>109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4" t="s">
        <v>77</v>
      </c>
      <c r="BK132" s="186">
        <f>ROUND(I132*H132,2)</f>
        <v>0</v>
      </c>
      <c r="BL132" s="14" t="s">
        <v>110</v>
      </c>
      <c r="BM132" s="185" t="s">
        <v>315</v>
      </c>
    </row>
    <row r="133" s="2" customFormat="1" ht="24.15" customHeight="1">
      <c r="A133" s="35"/>
      <c r="B133" s="36"/>
      <c r="C133" s="173" t="s">
        <v>316</v>
      </c>
      <c r="D133" s="173" t="s">
        <v>103</v>
      </c>
      <c r="E133" s="174" t="s">
        <v>317</v>
      </c>
      <c r="F133" s="175" t="s">
        <v>318</v>
      </c>
      <c r="G133" s="176" t="s">
        <v>115</v>
      </c>
      <c r="H133" s="177">
        <v>1</v>
      </c>
      <c r="I133" s="178"/>
      <c r="J133" s="179">
        <f>ROUND(I133*H133,2)</f>
        <v>0</v>
      </c>
      <c r="K133" s="175" t="s">
        <v>107</v>
      </c>
      <c r="L133" s="180"/>
      <c r="M133" s="181" t="s">
        <v>19</v>
      </c>
      <c r="N133" s="182" t="s">
        <v>40</v>
      </c>
      <c r="O133" s="81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108</v>
      </c>
      <c r="AT133" s="185" t="s">
        <v>103</v>
      </c>
      <c r="AU133" s="185" t="s">
        <v>69</v>
      </c>
      <c r="AY133" s="14" t="s">
        <v>109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4" t="s">
        <v>77</v>
      </c>
      <c r="BK133" s="186">
        <f>ROUND(I133*H133,2)</f>
        <v>0</v>
      </c>
      <c r="BL133" s="14" t="s">
        <v>110</v>
      </c>
      <c r="BM133" s="185" t="s">
        <v>319</v>
      </c>
    </row>
    <row r="134" s="2" customFormat="1" ht="24.15" customHeight="1">
      <c r="A134" s="35"/>
      <c r="B134" s="36"/>
      <c r="C134" s="173" t="s">
        <v>320</v>
      </c>
      <c r="D134" s="173" t="s">
        <v>103</v>
      </c>
      <c r="E134" s="174" t="s">
        <v>321</v>
      </c>
      <c r="F134" s="175" t="s">
        <v>322</v>
      </c>
      <c r="G134" s="176" t="s">
        <v>115</v>
      </c>
      <c r="H134" s="177">
        <v>1</v>
      </c>
      <c r="I134" s="178"/>
      <c r="J134" s="179">
        <f>ROUND(I134*H134,2)</f>
        <v>0</v>
      </c>
      <c r="K134" s="175" t="s">
        <v>107</v>
      </c>
      <c r="L134" s="180"/>
      <c r="M134" s="181" t="s">
        <v>19</v>
      </c>
      <c r="N134" s="182" t="s">
        <v>40</v>
      </c>
      <c r="O134" s="81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108</v>
      </c>
      <c r="AT134" s="185" t="s">
        <v>103</v>
      </c>
      <c r="AU134" s="185" t="s">
        <v>69</v>
      </c>
      <c r="AY134" s="14" t="s">
        <v>109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4" t="s">
        <v>77</v>
      </c>
      <c r="BK134" s="186">
        <f>ROUND(I134*H134,2)</f>
        <v>0</v>
      </c>
      <c r="BL134" s="14" t="s">
        <v>110</v>
      </c>
      <c r="BM134" s="185" t="s">
        <v>323</v>
      </c>
    </row>
    <row r="135" s="2" customFormat="1" ht="24.15" customHeight="1">
      <c r="A135" s="35"/>
      <c r="B135" s="36"/>
      <c r="C135" s="173" t="s">
        <v>324</v>
      </c>
      <c r="D135" s="173" t="s">
        <v>103</v>
      </c>
      <c r="E135" s="174" t="s">
        <v>325</v>
      </c>
      <c r="F135" s="175" t="s">
        <v>326</v>
      </c>
      <c r="G135" s="176" t="s">
        <v>115</v>
      </c>
      <c r="H135" s="177">
        <v>1</v>
      </c>
      <c r="I135" s="178"/>
      <c r="J135" s="179">
        <f>ROUND(I135*H135,2)</f>
        <v>0</v>
      </c>
      <c r="K135" s="175" t="s">
        <v>107</v>
      </c>
      <c r="L135" s="180"/>
      <c r="M135" s="187" t="s">
        <v>19</v>
      </c>
      <c r="N135" s="188" t="s">
        <v>40</v>
      </c>
      <c r="O135" s="189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108</v>
      </c>
      <c r="AT135" s="185" t="s">
        <v>103</v>
      </c>
      <c r="AU135" s="185" t="s">
        <v>69</v>
      </c>
      <c r="AY135" s="14" t="s">
        <v>109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4" t="s">
        <v>77</v>
      </c>
      <c r="BK135" s="186">
        <f>ROUND(I135*H135,2)</f>
        <v>0</v>
      </c>
      <c r="BL135" s="14" t="s">
        <v>110</v>
      </c>
      <c r="BM135" s="185" t="s">
        <v>327</v>
      </c>
    </row>
    <row r="136" s="2" customFormat="1" ht="6.96" customHeight="1">
      <c r="A136" s="35"/>
      <c r="B136" s="56"/>
      <c r="C136" s="57"/>
      <c r="D136" s="57"/>
      <c r="E136" s="57"/>
      <c r="F136" s="57"/>
      <c r="G136" s="57"/>
      <c r="H136" s="57"/>
      <c r="I136" s="57"/>
      <c r="J136" s="57"/>
      <c r="K136" s="57"/>
      <c r="L136" s="41"/>
      <c r="M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</sheetData>
  <sheetProtection sheet="1" autoFilter="0" formatColumns="0" formatRows="0" objects="1" scenarios="1" spinCount="100000" saltValue="3f7rrE3A3lwNCtP9/2Sii5Ely86IWtmL5YqxaYAMdrNotX7OhkGQO131cJwOTdRCvK1ioy4aexFrsClo7A4XcA==" hashValue="8N/KD/CK9JP6yLWC0qdQuAmQmtSv4JsVmwGPKI5StEUAiGu8Nl3mXjfycJWAdjZbNjVbyBlbdy68IKcBDeJ5Og==" algorithmName="SHA-512" password="CC35"/>
  <autoFilter ref="C78:K13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79</v>
      </c>
    </row>
    <row r="4" s="1" customFormat="1" ht="24.96" customHeight="1">
      <c r="B4" s="17"/>
      <c r="D4" s="127" t="s">
        <v>83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Servis a opravy DDTS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84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328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24. 2. 2023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tr">
        <f>IF('Rekapitulace stavby'!AN10="","",'Rekapitulace stavby'!AN10)</f>
        <v/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tr">
        <f>IF('Rekapitulace stavby'!E11="","",'Rekapitulace stavby'!E11)</f>
        <v xml:space="preserve"> </v>
      </c>
      <c r="F15" s="35"/>
      <c r="G15" s="35"/>
      <c r="H15" s="35"/>
      <c r="I15" s="129" t="s">
        <v>27</v>
      </c>
      <c r="J15" s="133" t="str">
        <f>IF('Rekapitulace stavby'!AN11="","",'Rekapitulace stavby'!AN11)</f>
        <v/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28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27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30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27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32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27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33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35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37</v>
      </c>
      <c r="G32" s="35"/>
      <c r="H32" s="35"/>
      <c r="I32" s="142" t="s">
        <v>36</v>
      </c>
      <c r="J32" s="142" t="s">
        <v>38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39</v>
      </c>
      <c r="E33" s="129" t="s">
        <v>40</v>
      </c>
      <c r="F33" s="144">
        <f>ROUND((SUM(BE80:BE196)),  2)</f>
        <v>0</v>
      </c>
      <c r="G33" s="35"/>
      <c r="H33" s="35"/>
      <c r="I33" s="145">
        <v>0.20999999999999999</v>
      </c>
      <c r="J33" s="144">
        <f>ROUND(((SUM(BE80:BE196))*I33),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41</v>
      </c>
      <c r="F34" s="144">
        <f>ROUND((SUM(BF80:BF196)),  2)</f>
        <v>0</v>
      </c>
      <c r="G34" s="35"/>
      <c r="H34" s="35"/>
      <c r="I34" s="145">
        <v>0.14999999999999999</v>
      </c>
      <c r="J34" s="144">
        <f>ROUND(((SUM(BF80:BF196))*I34),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42</v>
      </c>
      <c r="F35" s="144">
        <f>ROUND((SUM(BG80:BG196)),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43</v>
      </c>
      <c r="F36" s="144">
        <f>ROUND((SUM(BH80:BH196)),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44</v>
      </c>
      <c r="F37" s="144">
        <f>ROUND((SUM(BI80:BI196)),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45</v>
      </c>
      <c r="E39" s="148"/>
      <c r="F39" s="148"/>
      <c r="G39" s="149" t="s">
        <v>46</v>
      </c>
      <c r="H39" s="150" t="s">
        <v>47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86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Servis a opravy DDTS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84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02 - práce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29" t="s">
        <v>23</v>
      </c>
      <c r="J52" s="69" t="str">
        <f>IF(J12="","",J12)</f>
        <v>24. 2. 2023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 xml:space="preserve"> </v>
      </c>
      <c r="G54" s="37"/>
      <c r="H54" s="37"/>
      <c r="I54" s="29" t="s">
        <v>30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28</v>
      </c>
      <c r="D55" s="37"/>
      <c r="E55" s="37"/>
      <c r="F55" s="24" t="str">
        <f>IF(E18="","",E18)</f>
        <v>Vyplň údaj</v>
      </c>
      <c r="G55" s="37"/>
      <c r="H55" s="37"/>
      <c r="I55" s="29" t="s">
        <v>32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87</v>
      </c>
      <c r="D57" s="159"/>
      <c r="E57" s="159"/>
      <c r="F57" s="159"/>
      <c r="G57" s="159"/>
      <c r="H57" s="159"/>
      <c r="I57" s="159"/>
      <c r="J57" s="160" t="s">
        <v>88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67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89</v>
      </c>
    </row>
    <row r="60" s="10" customFormat="1" ht="24.96" customHeight="1">
      <c r="A60" s="10"/>
      <c r="B60" s="192"/>
      <c r="C60" s="193"/>
      <c r="D60" s="194" t="s">
        <v>329</v>
      </c>
      <c r="E60" s="195"/>
      <c r="F60" s="195"/>
      <c r="G60" s="195"/>
      <c r="H60" s="195"/>
      <c r="I60" s="195"/>
      <c r="J60" s="196">
        <f>J81</f>
        <v>0</v>
      </c>
      <c r="K60" s="193"/>
      <c r="L60" s="197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90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Servis a opravy DDTS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84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02 - práce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 xml:space="preserve"> </v>
      </c>
      <c r="G74" s="37"/>
      <c r="H74" s="37"/>
      <c r="I74" s="29" t="s">
        <v>23</v>
      </c>
      <c r="J74" s="69" t="str">
        <f>IF(J12="","",J12)</f>
        <v>24. 2. 2023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 xml:space="preserve"> </v>
      </c>
      <c r="G76" s="37"/>
      <c r="H76" s="37"/>
      <c r="I76" s="29" t="s">
        <v>30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28</v>
      </c>
      <c r="D77" s="37"/>
      <c r="E77" s="37"/>
      <c r="F77" s="24" t="str">
        <f>IF(E18="","",E18)</f>
        <v>Vyplň údaj</v>
      </c>
      <c r="G77" s="37"/>
      <c r="H77" s="37"/>
      <c r="I77" s="29" t="s">
        <v>32</v>
      </c>
      <c r="J77" s="33" t="str">
        <f>E24</f>
        <v xml:space="preserve"> 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9" customFormat="1" ht="29.28" customHeight="1">
      <c r="A79" s="162"/>
      <c r="B79" s="163"/>
      <c r="C79" s="164" t="s">
        <v>91</v>
      </c>
      <c r="D79" s="165" t="s">
        <v>54</v>
      </c>
      <c r="E79" s="165" t="s">
        <v>50</v>
      </c>
      <c r="F79" s="165" t="s">
        <v>51</v>
      </c>
      <c r="G79" s="165" t="s">
        <v>92</v>
      </c>
      <c r="H79" s="165" t="s">
        <v>93</v>
      </c>
      <c r="I79" s="165" t="s">
        <v>94</v>
      </c>
      <c r="J79" s="165" t="s">
        <v>88</v>
      </c>
      <c r="K79" s="166" t="s">
        <v>95</v>
      </c>
      <c r="L79" s="167"/>
      <c r="M79" s="89" t="s">
        <v>19</v>
      </c>
      <c r="N79" s="90" t="s">
        <v>39</v>
      </c>
      <c r="O79" s="90" t="s">
        <v>96</v>
      </c>
      <c r="P79" s="90" t="s">
        <v>97</v>
      </c>
      <c r="Q79" s="90" t="s">
        <v>98</v>
      </c>
      <c r="R79" s="90" t="s">
        <v>99</v>
      </c>
      <c r="S79" s="90" t="s">
        <v>100</v>
      </c>
      <c r="T79" s="91" t="s">
        <v>101</v>
      </c>
      <c r="U79" s="162"/>
      <c r="V79" s="162"/>
      <c r="W79" s="162"/>
      <c r="X79" s="162"/>
      <c r="Y79" s="162"/>
      <c r="Z79" s="162"/>
      <c r="AA79" s="162"/>
      <c r="AB79" s="162"/>
      <c r="AC79" s="162"/>
      <c r="AD79" s="162"/>
      <c r="AE79" s="162"/>
    </row>
    <row r="80" s="2" customFormat="1" ht="22.8" customHeight="1">
      <c r="A80" s="35"/>
      <c r="B80" s="36"/>
      <c r="C80" s="96" t="s">
        <v>102</v>
      </c>
      <c r="D80" s="37"/>
      <c r="E80" s="37"/>
      <c r="F80" s="37"/>
      <c r="G80" s="37"/>
      <c r="H80" s="37"/>
      <c r="I80" s="37"/>
      <c r="J80" s="168">
        <f>BK80</f>
        <v>0</v>
      </c>
      <c r="K80" s="37"/>
      <c r="L80" s="41"/>
      <c r="M80" s="92"/>
      <c r="N80" s="169"/>
      <c r="O80" s="93"/>
      <c r="P80" s="170">
        <f>P81</f>
        <v>0</v>
      </c>
      <c r="Q80" s="93"/>
      <c r="R80" s="170">
        <f>R81</f>
        <v>0</v>
      </c>
      <c r="S80" s="93"/>
      <c r="T80" s="171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68</v>
      </c>
      <c r="AU80" s="14" t="s">
        <v>89</v>
      </c>
      <c r="BK80" s="172">
        <f>BK81</f>
        <v>0</v>
      </c>
    </row>
    <row r="81" s="11" customFormat="1" ht="25.92" customHeight="1">
      <c r="A81" s="11"/>
      <c r="B81" s="198"/>
      <c r="C81" s="199"/>
      <c r="D81" s="200" t="s">
        <v>68</v>
      </c>
      <c r="E81" s="201" t="s">
        <v>330</v>
      </c>
      <c r="F81" s="201" t="s">
        <v>331</v>
      </c>
      <c r="G81" s="199"/>
      <c r="H81" s="199"/>
      <c r="I81" s="202"/>
      <c r="J81" s="203">
        <f>BK81</f>
        <v>0</v>
      </c>
      <c r="K81" s="199"/>
      <c r="L81" s="204"/>
      <c r="M81" s="205"/>
      <c r="N81" s="206"/>
      <c r="O81" s="206"/>
      <c r="P81" s="207">
        <f>SUM(P82:P196)</f>
        <v>0</v>
      </c>
      <c r="Q81" s="206"/>
      <c r="R81" s="207">
        <f>SUM(R82:R196)</f>
        <v>0</v>
      </c>
      <c r="S81" s="206"/>
      <c r="T81" s="208">
        <f>SUM(T82:T196)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9" t="s">
        <v>110</v>
      </c>
      <c r="AT81" s="210" t="s">
        <v>68</v>
      </c>
      <c r="AU81" s="210" t="s">
        <v>69</v>
      </c>
      <c r="AY81" s="209" t="s">
        <v>109</v>
      </c>
      <c r="BK81" s="211">
        <f>SUM(BK82:BK196)</f>
        <v>0</v>
      </c>
    </row>
    <row r="82" s="2" customFormat="1" ht="16.5" customHeight="1">
      <c r="A82" s="35"/>
      <c r="B82" s="36"/>
      <c r="C82" s="212" t="s">
        <v>332</v>
      </c>
      <c r="D82" s="212" t="s">
        <v>333</v>
      </c>
      <c r="E82" s="213" t="s">
        <v>334</v>
      </c>
      <c r="F82" s="214" t="s">
        <v>335</v>
      </c>
      <c r="G82" s="215" t="s">
        <v>115</v>
      </c>
      <c r="H82" s="216">
        <v>10</v>
      </c>
      <c r="I82" s="217"/>
      <c r="J82" s="218">
        <f>ROUND(I82*H82,2)</f>
        <v>0</v>
      </c>
      <c r="K82" s="214" t="s">
        <v>107</v>
      </c>
      <c r="L82" s="41"/>
      <c r="M82" s="219" t="s">
        <v>19</v>
      </c>
      <c r="N82" s="220" t="s">
        <v>40</v>
      </c>
      <c r="O82" s="8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85" t="s">
        <v>336</v>
      </c>
      <c r="AT82" s="185" t="s">
        <v>333</v>
      </c>
      <c r="AU82" s="185" t="s">
        <v>77</v>
      </c>
      <c r="AY82" s="14" t="s">
        <v>109</v>
      </c>
      <c r="BE82" s="186">
        <f>IF(N82="základní",J82,0)</f>
        <v>0</v>
      </c>
      <c r="BF82" s="186">
        <f>IF(N82="snížená",J82,0)</f>
        <v>0</v>
      </c>
      <c r="BG82" s="186">
        <f>IF(N82="zákl. přenesená",J82,0)</f>
        <v>0</v>
      </c>
      <c r="BH82" s="186">
        <f>IF(N82="sníž. přenesená",J82,0)</f>
        <v>0</v>
      </c>
      <c r="BI82" s="186">
        <f>IF(N82="nulová",J82,0)</f>
        <v>0</v>
      </c>
      <c r="BJ82" s="14" t="s">
        <v>77</v>
      </c>
      <c r="BK82" s="186">
        <f>ROUND(I82*H82,2)</f>
        <v>0</v>
      </c>
      <c r="BL82" s="14" t="s">
        <v>336</v>
      </c>
      <c r="BM82" s="185" t="s">
        <v>337</v>
      </c>
    </row>
    <row r="83" s="2" customFormat="1" ht="16.5" customHeight="1">
      <c r="A83" s="35"/>
      <c r="B83" s="36"/>
      <c r="C83" s="212" t="s">
        <v>338</v>
      </c>
      <c r="D83" s="212" t="s">
        <v>333</v>
      </c>
      <c r="E83" s="213" t="s">
        <v>339</v>
      </c>
      <c r="F83" s="214" t="s">
        <v>340</v>
      </c>
      <c r="G83" s="215" t="s">
        <v>115</v>
      </c>
      <c r="H83" s="216">
        <v>3</v>
      </c>
      <c r="I83" s="217"/>
      <c r="J83" s="218">
        <f>ROUND(I83*H83,2)</f>
        <v>0</v>
      </c>
      <c r="K83" s="214" t="s">
        <v>107</v>
      </c>
      <c r="L83" s="41"/>
      <c r="M83" s="219" t="s">
        <v>19</v>
      </c>
      <c r="N83" s="220" t="s">
        <v>40</v>
      </c>
      <c r="O83" s="81"/>
      <c r="P83" s="183">
        <f>O83*H83</f>
        <v>0</v>
      </c>
      <c r="Q83" s="183">
        <v>0</v>
      </c>
      <c r="R83" s="183">
        <f>Q83*H83</f>
        <v>0</v>
      </c>
      <c r="S83" s="183">
        <v>0</v>
      </c>
      <c r="T83" s="184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85" t="s">
        <v>336</v>
      </c>
      <c r="AT83" s="185" t="s">
        <v>333</v>
      </c>
      <c r="AU83" s="185" t="s">
        <v>77</v>
      </c>
      <c r="AY83" s="14" t="s">
        <v>109</v>
      </c>
      <c r="BE83" s="186">
        <f>IF(N83="základní",J83,0)</f>
        <v>0</v>
      </c>
      <c r="BF83" s="186">
        <f>IF(N83="snížená",J83,0)</f>
        <v>0</v>
      </c>
      <c r="BG83" s="186">
        <f>IF(N83="zákl. přenesená",J83,0)</f>
        <v>0</v>
      </c>
      <c r="BH83" s="186">
        <f>IF(N83="sníž. přenesená",J83,0)</f>
        <v>0</v>
      </c>
      <c r="BI83" s="186">
        <f>IF(N83="nulová",J83,0)</f>
        <v>0</v>
      </c>
      <c r="BJ83" s="14" t="s">
        <v>77</v>
      </c>
      <c r="BK83" s="186">
        <f>ROUND(I83*H83,2)</f>
        <v>0</v>
      </c>
      <c r="BL83" s="14" t="s">
        <v>336</v>
      </c>
      <c r="BM83" s="185" t="s">
        <v>341</v>
      </c>
    </row>
    <row r="84" s="2" customFormat="1" ht="21.75" customHeight="1">
      <c r="A84" s="35"/>
      <c r="B84" s="36"/>
      <c r="C84" s="212" t="s">
        <v>342</v>
      </c>
      <c r="D84" s="212" t="s">
        <v>333</v>
      </c>
      <c r="E84" s="213" t="s">
        <v>343</v>
      </c>
      <c r="F84" s="214" t="s">
        <v>344</v>
      </c>
      <c r="G84" s="215" t="s">
        <v>115</v>
      </c>
      <c r="H84" s="216">
        <v>3</v>
      </c>
      <c r="I84" s="217"/>
      <c r="J84" s="218">
        <f>ROUND(I84*H84,2)</f>
        <v>0</v>
      </c>
      <c r="K84" s="214" t="s">
        <v>107</v>
      </c>
      <c r="L84" s="41"/>
      <c r="M84" s="219" t="s">
        <v>19</v>
      </c>
      <c r="N84" s="220" t="s">
        <v>40</v>
      </c>
      <c r="O84" s="8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336</v>
      </c>
      <c r="AT84" s="185" t="s">
        <v>333</v>
      </c>
      <c r="AU84" s="185" t="s">
        <v>77</v>
      </c>
      <c r="AY84" s="14" t="s">
        <v>109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4" t="s">
        <v>77</v>
      </c>
      <c r="BK84" s="186">
        <f>ROUND(I84*H84,2)</f>
        <v>0</v>
      </c>
      <c r="BL84" s="14" t="s">
        <v>336</v>
      </c>
      <c r="BM84" s="185" t="s">
        <v>345</v>
      </c>
    </row>
    <row r="85" s="2" customFormat="1" ht="16.5" customHeight="1">
      <c r="A85" s="35"/>
      <c r="B85" s="36"/>
      <c r="C85" s="212" t="s">
        <v>346</v>
      </c>
      <c r="D85" s="212" t="s">
        <v>333</v>
      </c>
      <c r="E85" s="213" t="s">
        <v>347</v>
      </c>
      <c r="F85" s="214" t="s">
        <v>348</v>
      </c>
      <c r="G85" s="215" t="s">
        <v>115</v>
      </c>
      <c r="H85" s="216">
        <v>3</v>
      </c>
      <c r="I85" s="217"/>
      <c r="J85" s="218">
        <f>ROUND(I85*H85,2)</f>
        <v>0</v>
      </c>
      <c r="K85" s="214" t="s">
        <v>107</v>
      </c>
      <c r="L85" s="41"/>
      <c r="M85" s="219" t="s">
        <v>19</v>
      </c>
      <c r="N85" s="220" t="s">
        <v>40</v>
      </c>
      <c r="O85" s="81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336</v>
      </c>
      <c r="AT85" s="185" t="s">
        <v>333</v>
      </c>
      <c r="AU85" s="185" t="s">
        <v>77</v>
      </c>
      <c r="AY85" s="14" t="s">
        <v>109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4" t="s">
        <v>77</v>
      </c>
      <c r="BK85" s="186">
        <f>ROUND(I85*H85,2)</f>
        <v>0</v>
      </c>
      <c r="BL85" s="14" t="s">
        <v>336</v>
      </c>
      <c r="BM85" s="185" t="s">
        <v>349</v>
      </c>
    </row>
    <row r="86" s="2" customFormat="1" ht="16.5" customHeight="1">
      <c r="A86" s="35"/>
      <c r="B86" s="36"/>
      <c r="C86" s="212" t="s">
        <v>350</v>
      </c>
      <c r="D86" s="212" t="s">
        <v>333</v>
      </c>
      <c r="E86" s="213" t="s">
        <v>351</v>
      </c>
      <c r="F86" s="214" t="s">
        <v>352</v>
      </c>
      <c r="G86" s="215" t="s">
        <v>115</v>
      </c>
      <c r="H86" s="216">
        <v>3</v>
      </c>
      <c r="I86" s="217"/>
      <c r="J86" s="218">
        <f>ROUND(I86*H86,2)</f>
        <v>0</v>
      </c>
      <c r="K86" s="214" t="s">
        <v>107</v>
      </c>
      <c r="L86" s="41"/>
      <c r="M86" s="219" t="s">
        <v>19</v>
      </c>
      <c r="N86" s="220" t="s">
        <v>40</v>
      </c>
      <c r="O86" s="8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336</v>
      </c>
      <c r="AT86" s="185" t="s">
        <v>333</v>
      </c>
      <c r="AU86" s="185" t="s">
        <v>77</v>
      </c>
      <c r="AY86" s="14" t="s">
        <v>109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4" t="s">
        <v>77</v>
      </c>
      <c r="BK86" s="186">
        <f>ROUND(I86*H86,2)</f>
        <v>0</v>
      </c>
      <c r="BL86" s="14" t="s">
        <v>336</v>
      </c>
      <c r="BM86" s="185" t="s">
        <v>353</v>
      </c>
    </row>
    <row r="87" s="2" customFormat="1" ht="37.8" customHeight="1">
      <c r="A87" s="35"/>
      <c r="B87" s="36"/>
      <c r="C87" s="212" t="s">
        <v>77</v>
      </c>
      <c r="D87" s="212" t="s">
        <v>333</v>
      </c>
      <c r="E87" s="213" t="s">
        <v>354</v>
      </c>
      <c r="F87" s="214" t="s">
        <v>355</v>
      </c>
      <c r="G87" s="215" t="s">
        <v>115</v>
      </c>
      <c r="H87" s="216">
        <v>10</v>
      </c>
      <c r="I87" s="217"/>
      <c r="J87" s="218">
        <f>ROUND(I87*H87,2)</f>
        <v>0</v>
      </c>
      <c r="K87" s="214" t="s">
        <v>107</v>
      </c>
      <c r="L87" s="41"/>
      <c r="M87" s="219" t="s">
        <v>19</v>
      </c>
      <c r="N87" s="220" t="s">
        <v>40</v>
      </c>
      <c r="O87" s="8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336</v>
      </c>
      <c r="AT87" s="185" t="s">
        <v>333</v>
      </c>
      <c r="AU87" s="185" t="s">
        <v>77</v>
      </c>
      <c r="AY87" s="14" t="s">
        <v>109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4" t="s">
        <v>77</v>
      </c>
      <c r="BK87" s="186">
        <f>ROUND(I87*H87,2)</f>
        <v>0</v>
      </c>
      <c r="BL87" s="14" t="s">
        <v>336</v>
      </c>
      <c r="BM87" s="185" t="s">
        <v>356</v>
      </c>
    </row>
    <row r="88" s="2" customFormat="1" ht="37.8" customHeight="1">
      <c r="A88" s="35"/>
      <c r="B88" s="36"/>
      <c r="C88" s="212" t="s">
        <v>79</v>
      </c>
      <c r="D88" s="212" t="s">
        <v>333</v>
      </c>
      <c r="E88" s="213" t="s">
        <v>354</v>
      </c>
      <c r="F88" s="214" t="s">
        <v>355</v>
      </c>
      <c r="G88" s="215" t="s">
        <v>115</v>
      </c>
      <c r="H88" s="216">
        <v>10</v>
      </c>
      <c r="I88" s="217"/>
      <c r="J88" s="218">
        <f>ROUND(I88*H88,2)</f>
        <v>0</v>
      </c>
      <c r="K88" s="214" t="s">
        <v>107</v>
      </c>
      <c r="L88" s="41"/>
      <c r="M88" s="219" t="s">
        <v>19</v>
      </c>
      <c r="N88" s="220" t="s">
        <v>40</v>
      </c>
      <c r="O88" s="81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336</v>
      </c>
      <c r="AT88" s="185" t="s">
        <v>333</v>
      </c>
      <c r="AU88" s="185" t="s">
        <v>77</v>
      </c>
      <c r="AY88" s="14" t="s">
        <v>109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4" t="s">
        <v>77</v>
      </c>
      <c r="BK88" s="186">
        <f>ROUND(I88*H88,2)</f>
        <v>0</v>
      </c>
      <c r="BL88" s="14" t="s">
        <v>336</v>
      </c>
      <c r="BM88" s="185" t="s">
        <v>357</v>
      </c>
    </row>
    <row r="89" s="2" customFormat="1" ht="37.8" customHeight="1">
      <c r="A89" s="35"/>
      <c r="B89" s="36"/>
      <c r="C89" s="212" t="s">
        <v>110</v>
      </c>
      <c r="D89" s="212" t="s">
        <v>333</v>
      </c>
      <c r="E89" s="213" t="s">
        <v>354</v>
      </c>
      <c r="F89" s="214" t="s">
        <v>355</v>
      </c>
      <c r="G89" s="215" t="s">
        <v>115</v>
      </c>
      <c r="H89" s="216">
        <v>3</v>
      </c>
      <c r="I89" s="217"/>
      <c r="J89" s="218">
        <f>ROUND(I89*H89,2)</f>
        <v>0</v>
      </c>
      <c r="K89" s="214" t="s">
        <v>107</v>
      </c>
      <c r="L89" s="41"/>
      <c r="M89" s="219" t="s">
        <v>19</v>
      </c>
      <c r="N89" s="220" t="s">
        <v>40</v>
      </c>
      <c r="O89" s="81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336</v>
      </c>
      <c r="AT89" s="185" t="s">
        <v>333</v>
      </c>
      <c r="AU89" s="185" t="s">
        <v>77</v>
      </c>
      <c r="AY89" s="14" t="s">
        <v>109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4" t="s">
        <v>77</v>
      </c>
      <c r="BK89" s="186">
        <f>ROUND(I89*H89,2)</f>
        <v>0</v>
      </c>
      <c r="BL89" s="14" t="s">
        <v>336</v>
      </c>
      <c r="BM89" s="185" t="s">
        <v>358</v>
      </c>
    </row>
    <row r="90" s="2" customFormat="1" ht="16.5" customHeight="1">
      <c r="A90" s="35"/>
      <c r="B90" s="36"/>
      <c r="C90" s="212" t="s">
        <v>200</v>
      </c>
      <c r="D90" s="212" t="s">
        <v>333</v>
      </c>
      <c r="E90" s="213" t="s">
        <v>359</v>
      </c>
      <c r="F90" s="214" t="s">
        <v>360</v>
      </c>
      <c r="G90" s="215" t="s">
        <v>115</v>
      </c>
      <c r="H90" s="216">
        <v>10</v>
      </c>
      <c r="I90" s="217"/>
      <c r="J90" s="218">
        <f>ROUND(I90*H90,2)</f>
        <v>0</v>
      </c>
      <c r="K90" s="214" t="s">
        <v>107</v>
      </c>
      <c r="L90" s="41"/>
      <c r="M90" s="219" t="s">
        <v>19</v>
      </c>
      <c r="N90" s="220" t="s">
        <v>40</v>
      </c>
      <c r="O90" s="81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336</v>
      </c>
      <c r="AT90" s="185" t="s">
        <v>333</v>
      </c>
      <c r="AU90" s="185" t="s">
        <v>77</v>
      </c>
      <c r="AY90" s="14" t="s">
        <v>109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4" t="s">
        <v>77</v>
      </c>
      <c r="BK90" s="186">
        <f>ROUND(I90*H90,2)</f>
        <v>0</v>
      </c>
      <c r="BL90" s="14" t="s">
        <v>336</v>
      </c>
      <c r="BM90" s="185" t="s">
        <v>361</v>
      </c>
    </row>
    <row r="91" s="2" customFormat="1" ht="16.5" customHeight="1">
      <c r="A91" s="35"/>
      <c r="B91" s="36"/>
      <c r="C91" s="212" t="s">
        <v>207</v>
      </c>
      <c r="D91" s="212" t="s">
        <v>333</v>
      </c>
      <c r="E91" s="213" t="s">
        <v>359</v>
      </c>
      <c r="F91" s="214" t="s">
        <v>360</v>
      </c>
      <c r="G91" s="215" t="s">
        <v>115</v>
      </c>
      <c r="H91" s="216">
        <v>3</v>
      </c>
      <c r="I91" s="217"/>
      <c r="J91" s="218">
        <f>ROUND(I91*H91,2)</f>
        <v>0</v>
      </c>
      <c r="K91" s="214" t="s">
        <v>107</v>
      </c>
      <c r="L91" s="41"/>
      <c r="M91" s="219" t="s">
        <v>19</v>
      </c>
      <c r="N91" s="220" t="s">
        <v>40</v>
      </c>
      <c r="O91" s="81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336</v>
      </c>
      <c r="AT91" s="185" t="s">
        <v>333</v>
      </c>
      <c r="AU91" s="185" t="s">
        <v>77</v>
      </c>
      <c r="AY91" s="14" t="s">
        <v>109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4" t="s">
        <v>77</v>
      </c>
      <c r="BK91" s="186">
        <f>ROUND(I91*H91,2)</f>
        <v>0</v>
      </c>
      <c r="BL91" s="14" t="s">
        <v>336</v>
      </c>
      <c r="BM91" s="185" t="s">
        <v>362</v>
      </c>
    </row>
    <row r="92" s="2" customFormat="1" ht="16.5" customHeight="1">
      <c r="A92" s="35"/>
      <c r="B92" s="36"/>
      <c r="C92" s="212" t="s">
        <v>211</v>
      </c>
      <c r="D92" s="212" t="s">
        <v>333</v>
      </c>
      <c r="E92" s="213" t="s">
        <v>363</v>
      </c>
      <c r="F92" s="214" t="s">
        <v>364</v>
      </c>
      <c r="G92" s="215" t="s">
        <v>115</v>
      </c>
      <c r="H92" s="216">
        <v>3</v>
      </c>
      <c r="I92" s="217"/>
      <c r="J92" s="218">
        <f>ROUND(I92*H92,2)</f>
        <v>0</v>
      </c>
      <c r="K92" s="214" t="s">
        <v>107</v>
      </c>
      <c r="L92" s="41"/>
      <c r="M92" s="219" t="s">
        <v>19</v>
      </c>
      <c r="N92" s="220" t="s">
        <v>40</v>
      </c>
      <c r="O92" s="8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336</v>
      </c>
      <c r="AT92" s="185" t="s">
        <v>333</v>
      </c>
      <c r="AU92" s="185" t="s">
        <v>77</v>
      </c>
      <c r="AY92" s="14" t="s">
        <v>109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4" t="s">
        <v>77</v>
      </c>
      <c r="BK92" s="186">
        <f>ROUND(I92*H92,2)</f>
        <v>0</v>
      </c>
      <c r="BL92" s="14" t="s">
        <v>336</v>
      </c>
      <c r="BM92" s="185" t="s">
        <v>365</v>
      </c>
    </row>
    <row r="93" s="2" customFormat="1" ht="21.75" customHeight="1">
      <c r="A93" s="35"/>
      <c r="B93" s="36"/>
      <c r="C93" s="212" t="s">
        <v>215</v>
      </c>
      <c r="D93" s="212" t="s">
        <v>333</v>
      </c>
      <c r="E93" s="213" t="s">
        <v>366</v>
      </c>
      <c r="F93" s="214" t="s">
        <v>367</v>
      </c>
      <c r="G93" s="215" t="s">
        <v>115</v>
      </c>
      <c r="H93" s="216">
        <v>3</v>
      </c>
      <c r="I93" s="217"/>
      <c r="J93" s="218">
        <f>ROUND(I93*H93,2)</f>
        <v>0</v>
      </c>
      <c r="K93" s="214" t="s">
        <v>107</v>
      </c>
      <c r="L93" s="41"/>
      <c r="M93" s="219" t="s">
        <v>19</v>
      </c>
      <c r="N93" s="220" t="s">
        <v>40</v>
      </c>
      <c r="O93" s="81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336</v>
      </c>
      <c r="AT93" s="185" t="s">
        <v>333</v>
      </c>
      <c r="AU93" s="185" t="s">
        <v>77</v>
      </c>
      <c r="AY93" s="14" t="s">
        <v>109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4" t="s">
        <v>77</v>
      </c>
      <c r="BK93" s="186">
        <f>ROUND(I93*H93,2)</f>
        <v>0</v>
      </c>
      <c r="BL93" s="14" t="s">
        <v>336</v>
      </c>
      <c r="BM93" s="185" t="s">
        <v>368</v>
      </c>
    </row>
    <row r="94" s="2" customFormat="1" ht="16.5" customHeight="1">
      <c r="A94" s="35"/>
      <c r="B94" s="36"/>
      <c r="C94" s="212" t="s">
        <v>108</v>
      </c>
      <c r="D94" s="212" t="s">
        <v>333</v>
      </c>
      <c r="E94" s="213" t="s">
        <v>369</v>
      </c>
      <c r="F94" s="214" t="s">
        <v>370</v>
      </c>
      <c r="G94" s="215" t="s">
        <v>115</v>
      </c>
      <c r="H94" s="216">
        <v>3</v>
      </c>
      <c r="I94" s="217"/>
      <c r="J94" s="218">
        <f>ROUND(I94*H94,2)</f>
        <v>0</v>
      </c>
      <c r="K94" s="214" t="s">
        <v>107</v>
      </c>
      <c r="L94" s="41"/>
      <c r="M94" s="219" t="s">
        <v>19</v>
      </c>
      <c r="N94" s="220" t="s">
        <v>40</v>
      </c>
      <c r="O94" s="81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336</v>
      </c>
      <c r="AT94" s="185" t="s">
        <v>333</v>
      </c>
      <c r="AU94" s="185" t="s">
        <v>77</v>
      </c>
      <c r="AY94" s="14" t="s">
        <v>109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4" t="s">
        <v>77</v>
      </c>
      <c r="BK94" s="186">
        <f>ROUND(I94*H94,2)</f>
        <v>0</v>
      </c>
      <c r="BL94" s="14" t="s">
        <v>336</v>
      </c>
      <c r="BM94" s="185" t="s">
        <v>371</v>
      </c>
    </row>
    <row r="95" s="2" customFormat="1" ht="24.15" customHeight="1">
      <c r="A95" s="35"/>
      <c r="B95" s="36"/>
      <c r="C95" s="212" t="s">
        <v>222</v>
      </c>
      <c r="D95" s="212" t="s">
        <v>333</v>
      </c>
      <c r="E95" s="213" t="s">
        <v>372</v>
      </c>
      <c r="F95" s="214" t="s">
        <v>373</v>
      </c>
      <c r="G95" s="215" t="s">
        <v>115</v>
      </c>
      <c r="H95" s="216">
        <v>3</v>
      </c>
      <c r="I95" s="217"/>
      <c r="J95" s="218">
        <f>ROUND(I95*H95,2)</f>
        <v>0</v>
      </c>
      <c r="K95" s="214" t="s">
        <v>107</v>
      </c>
      <c r="L95" s="41"/>
      <c r="M95" s="219" t="s">
        <v>19</v>
      </c>
      <c r="N95" s="220" t="s">
        <v>40</v>
      </c>
      <c r="O95" s="81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336</v>
      </c>
      <c r="AT95" s="185" t="s">
        <v>333</v>
      </c>
      <c r="AU95" s="185" t="s">
        <v>77</v>
      </c>
      <c r="AY95" s="14" t="s">
        <v>109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4" t="s">
        <v>77</v>
      </c>
      <c r="BK95" s="186">
        <f>ROUND(I95*H95,2)</f>
        <v>0</v>
      </c>
      <c r="BL95" s="14" t="s">
        <v>336</v>
      </c>
      <c r="BM95" s="185" t="s">
        <v>374</v>
      </c>
    </row>
    <row r="96" s="2" customFormat="1" ht="44.25" customHeight="1">
      <c r="A96" s="35"/>
      <c r="B96" s="36"/>
      <c r="C96" s="212" t="s">
        <v>226</v>
      </c>
      <c r="D96" s="212" t="s">
        <v>333</v>
      </c>
      <c r="E96" s="213" t="s">
        <v>375</v>
      </c>
      <c r="F96" s="214" t="s">
        <v>376</v>
      </c>
      <c r="G96" s="215" t="s">
        <v>115</v>
      </c>
      <c r="H96" s="216">
        <v>3</v>
      </c>
      <c r="I96" s="217"/>
      <c r="J96" s="218">
        <f>ROUND(I96*H96,2)</f>
        <v>0</v>
      </c>
      <c r="K96" s="214" t="s">
        <v>107</v>
      </c>
      <c r="L96" s="41"/>
      <c r="M96" s="219" t="s">
        <v>19</v>
      </c>
      <c r="N96" s="220" t="s">
        <v>40</v>
      </c>
      <c r="O96" s="81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336</v>
      </c>
      <c r="AT96" s="185" t="s">
        <v>333</v>
      </c>
      <c r="AU96" s="185" t="s">
        <v>77</v>
      </c>
      <c r="AY96" s="14" t="s">
        <v>109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4" t="s">
        <v>77</v>
      </c>
      <c r="BK96" s="186">
        <f>ROUND(I96*H96,2)</f>
        <v>0</v>
      </c>
      <c r="BL96" s="14" t="s">
        <v>336</v>
      </c>
      <c r="BM96" s="185" t="s">
        <v>377</v>
      </c>
    </row>
    <row r="97" s="2" customFormat="1" ht="49.05" customHeight="1">
      <c r="A97" s="35"/>
      <c r="B97" s="36"/>
      <c r="C97" s="212" t="s">
        <v>230</v>
      </c>
      <c r="D97" s="212" t="s">
        <v>333</v>
      </c>
      <c r="E97" s="213" t="s">
        <v>378</v>
      </c>
      <c r="F97" s="214" t="s">
        <v>379</v>
      </c>
      <c r="G97" s="215" t="s">
        <v>115</v>
      </c>
      <c r="H97" s="216">
        <v>3</v>
      </c>
      <c r="I97" s="217"/>
      <c r="J97" s="218">
        <f>ROUND(I97*H97,2)</f>
        <v>0</v>
      </c>
      <c r="K97" s="214" t="s">
        <v>107</v>
      </c>
      <c r="L97" s="41"/>
      <c r="M97" s="219" t="s">
        <v>19</v>
      </c>
      <c r="N97" s="220" t="s">
        <v>40</v>
      </c>
      <c r="O97" s="8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336</v>
      </c>
      <c r="AT97" s="185" t="s">
        <v>333</v>
      </c>
      <c r="AU97" s="185" t="s">
        <v>77</v>
      </c>
      <c r="AY97" s="14" t="s">
        <v>109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4" t="s">
        <v>77</v>
      </c>
      <c r="BK97" s="186">
        <f>ROUND(I97*H97,2)</f>
        <v>0</v>
      </c>
      <c r="BL97" s="14" t="s">
        <v>336</v>
      </c>
      <c r="BM97" s="185" t="s">
        <v>380</v>
      </c>
    </row>
    <row r="98" s="2" customFormat="1" ht="21.75" customHeight="1">
      <c r="A98" s="35"/>
      <c r="B98" s="36"/>
      <c r="C98" s="212" t="s">
        <v>234</v>
      </c>
      <c r="D98" s="212" t="s">
        <v>333</v>
      </c>
      <c r="E98" s="213" t="s">
        <v>381</v>
      </c>
      <c r="F98" s="214" t="s">
        <v>382</v>
      </c>
      <c r="G98" s="215" t="s">
        <v>115</v>
      </c>
      <c r="H98" s="216">
        <v>3</v>
      </c>
      <c r="I98" s="217"/>
      <c r="J98" s="218">
        <f>ROUND(I98*H98,2)</f>
        <v>0</v>
      </c>
      <c r="K98" s="214" t="s">
        <v>107</v>
      </c>
      <c r="L98" s="41"/>
      <c r="M98" s="219" t="s">
        <v>19</v>
      </c>
      <c r="N98" s="220" t="s">
        <v>40</v>
      </c>
      <c r="O98" s="81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336</v>
      </c>
      <c r="AT98" s="185" t="s">
        <v>333</v>
      </c>
      <c r="AU98" s="185" t="s">
        <v>77</v>
      </c>
      <c r="AY98" s="14" t="s">
        <v>109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4" t="s">
        <v>77</v>
      </c>
      <c r="BK98" s="186">
        <f>ROUND(I98*H98,2)</f>
        <v>0</v>
      </c>
      <c r="BL98" s="14" t="s">
        <v>336</v>
      </c>
      <c r="BM98" s="185" t="s">
        <v>383</v>
      </c>
    </row>
    <row r="99" s="2" customFormat="1" ht="16.5" customHeight="1">
      <c r="A99" s="35"/>
      <c r="B99" s="36"/>
      <c r="C99" s="212" t="s">
        <v>238</v>
      </c>
      <c r="D99" s="212" t="s">
        <v>333</v>
      </c>
      <c r="E99" s="213" t="s">
        <v>384</v>
      </c>
      <c r="F99" s="214" t="s">
        <v>385</v>
      </c>
      <c r="G99" s="215" t="s">
        <v>115</v>
      </c>
      <c r="H99" s="216">
        <v>3</v>
      </c>
      <c r="I99" s="217"/>
      <c r="J99" s="218">
        <f>ROUND(I99*H99,2)</f>
        <v>0</v>
      </c>
      <c r="K99" s="214" t="s">
        <v>107</v>
      </c>
      <c r="L99" s="41"/>
      <c r="M99" s="219" t="s">
        <v>19</v>
      </c>
      <c r="N99" s="220" t="s">
        <v>40</v>
      </c>
      <c r="O99" s="81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336</v>
      </c>
      <c r="AT99" s="185" t="s">
        <v>333</v>
      </c>
      <c r="AU99" s="185" t="s">
        <v>77</v>
      </c>
      <c r="AY99" s="14" t="s">
        <v>109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4" t="s">
        <v>77</v>
      </c>
      <c r="BK99" s="186">
        <f>ROUND(I99*H99,2)</f>
        <v>0</v>
      </c>
      <c r="BL99" s="14" t="s">
        <v>336</v>
      </c>
      <c r="BM99" s="185" t="s">
        <v>386</v>
      </c>
    </row>
    <row r="100" s="2" customFormat="1" ht="21.75" customHeight="1">
      <c r="A100" s="35"/>
      <c r="B100" s="36"/>
      <c r="C100" s="212" t="s">
        <v>242</v>
      </c>
      <c r="D100" s="212" t="s">
        <v>333</v>
      </c>
      <c r="E100" s="213" t="s">
        <v>387</v>
      </c>
      <c r="F100" s="214" t="s">
        <v>388</v>
      </c>
      <c r="G100" s="215" t="s">
        <v>115</v>
      </c>
      <c r="H100" s="216">
        <v>3</v>
      </c>
      <c r="I100" s="217"/>
      <c r="J100" s="218">
        <f>ROUND(I100*H100,2)</f>
        <v>0</v>
      </c>
      <c r="K100" s="214" t="s">
        <v>107</v>
      </c>
      <c r="L100" s="41"/>
      <c r="M100" s="219" t="s">
        <v>19</v>
      </c>
      <c r="N100" s="220" t="s">
        <v>40</v>
      </c>
      <c r="O100" s="81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336</v>
      </c>
      <c r="AT100" s="185" t="s">
        <v>333</v>
      </c>
      <c r="AU100" s="185" t="s">
        <v>77</v>
      </c>
      <c r="AY100" s="14" t="s">
        <v>109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4" t="s">
        <v>77</v>
      </c>
      <c r="BK100" s="186">
        <f>ROUND(I100*H100,2)</f>
        <v>0</v>
      </c>
      <c r="BL100" s="14" t="s">
        <v>336</v>
      </c>
      <c r="BM100" s="185" t="s">
        <v>389</v>
      </c>
    </row>
    <row r="101" s="2" customFormat="1" ht="21.75" customHeight="1">
      <c r="A101" s="35"/>
      <c r="B101" s="36"/>
      <c r="C101" s="212" t="s">
        <v>8</v>
      </c>
      <c r="D101" s="212" t="s">
        <v>333</v>
      </c>
      <c r="E101" s="213" t="s">
        <v>390</v>
      </c>
      <c r="F101" s="214" t="s">
        <v>391</v>
      </c>
      <c r="G101" s="215" t="s">
        <v>115</v>
      </c>
      <c r="H101" s="216">
        <v>3</v>
      </c>
      <c r="I101" s="217"/>
      <c r="J101" s="218">
        <f>ROUND(I101*H101,2)</f>
        <v>0</v>
      </c>
      <c r="K101" s="214" t="s">
        <v>107</v>
      </c>
      <c r="L101" s="41"/>
      <c r="M101" s="219" t="s">
        <v>19</v>
      </c>
      <c r="N101" s="220" t="s">
        <v>40</v>
      </c>
      <c r="O101" s="81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336</v>
      </c>
      <c r="AT101" s="185" t="s">
        <v>333</v>
      </c>
      <c r="AU101" s="185" t="s">
        <v>77</v>
      </c>
      <c r="AY101" s="14" t="s">
        <v>109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4" t="s">
        <v>77</v>
      </c>
      <c r="BK101" s="186">
        <f>ROUND(I101*H101,2)</f>
        <v>0</v>
      </c>
      <c r="BL101" s="14" t="s">
        <v>336</v>
      </c>
      <c r="BM101" s="185" t="s">
        <v>392</v>
      </c>
    </row>
    <row r="102" s="2" customFormat="1" ht="16.5" customHeight="1">
      <c r="A102" s="35"/>
      <c r="B102" s="36"/>
      <c r="C102" s="212" t="s">
        <v>249</v>
      </c>
      <c r="D102" s="212" t="s">
        <v>333</v>
      </c>
      <c r="E102" s="213" t="s">
        <v>393</v>
      </c>
      <c r="F102" s="214" t="s">
        <v>394</v>
      </c>
      <c r="G102" s="215" t="s">
        <v>115</v>
      </c>
      <c r="H102" s="216">
        <v>3</v>
      </c>
      <c r="I102" s="217"/>
      <c r="J102" s="218">
        <f>ROUND(I102*H102,2)</f>
        <v>0</v>
      </c>
      <c r="K102" s="214" t="s">
        <v>107</v>
      </c>
      <c r="L102" s="41"/>
      <c r="M102" s="219" t="s">
        <v>19</v>
      </c>
      <c r="N102" s="220" t="s">
        <v>40</v>
      </c>
      <c r="O102" s="8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336</v>
      </c>
      <c r="AT102" s="185" t="s">
        <v>333</v>
      </c>
      <c r="AU102" s="185" t="s">
        <v>77</v>
      </c>
      <c r="AY102" s="14" t="s">
        <v>109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4" t="s">
        <v>77</v>
      </c>
      <c r="BK102" s="186">
        <f>ROUND(I102*H102,2)</f>
        <v>0</v>
      </c>
      <c r="BL102" s="14" t="s">
        <v>336</v>
      </c>
      <c r="BM102" s="185" t="s">
        <v>395</v>
      </c>
    </row>
    <row r="103" s="2" customFormat="1" ht="16.5" customHeight="1">
      <c r="A103" s="35"/>
      <c r="B103" s="36"/>
      <c r="C103" s="212" t="s">
        <v>253</v>
      </c>
      <c r="D103" s="212" t="s">
        <v>333</v>
      </c>
      <c r="E103" s="213" t="s">
        <v>396</v>
      </c>
      <c r="F103" s="214" t="s">
        <v>397</v>
      </c>
      <c r="G103" s="215" t="s">
        <v>115</v>
      </c>
      <c r="H103" s="216">
        <v>3</v>
      </c>
      <c r="I103" s="217"/>
      <c r="J103" s="218">
        <f>ROUND(I103*H103,2)</f>
        <v>0</v>
      </c>
      <c r="K103" s="214" t="s">
        <v>107</v>
      </c>
      <c r="L103" s="41"/>
      <c r="M103" s="219" t="s">
        <v>19</v>
      </c>
      <c r="N103" s="220" t="s">
        <v>40</v>
      </c>
      <c r="O103" s="81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336</v>
      </c>
      <c r="AT103" s="185" t="s">
        <v>333</v>
      </c>
      <c r="AU103" s="185" t="s">
        <v>77</v>
      </c>
      <c r="AY103" s="14" t="s">
        <v>109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4" t="s">
        <v>77</v>
      </c>
      <c r="BK103" s="186">
        <f>ROUND(I103*H103,2)</f>
        <v>0</v>
      </c>
      <c r="BL103" s="14" t="s">
        <v>336</v>
      </c>
      <c r="BM103" s="185" t="s">
        <v>398</v>
      </c>
    </row>
    <row r="104" s="2" customFormat="1" ht="21.75" customHeight="1">
      <c r="A104" s="35"/>
      <c r="B104" s="36"/>
      <c r="C104" s="212" t="s">
        <v>257</v>
      </c>
      <c r="D104" s="212" t="s">
        <v>333</v>
      </c>
      <c r="E104" s="213" t="s">
        <v>399</v>
      </c>
      <c r="F104" s="214" t="s">
        <v>400</v>
      </c>
      <c r="G104" s="215" t="s">
        <v>115</v>
      </c>
      <c r="H104" s="216">
        <v>3</v>
      </c>
      <c r="I104" s="217"/>
      <c r="J104" s="218">
        <f>ROUND(I104*H104,2)</f>
        <v>0</v>
      </c>
      <c r="K104" s="214" t="s">
        <v>107</v>
      </c>
      <c r="L104" s="41"/>
      <c r="M104" s="219" t="s">
        <v>19</v>
      </c>
      <c r="N104" s="220" t="s">
        <v>40</v>
      </c>
      <c r="O104" s="81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336</v>
      </c>
      <c r="AT104" s="185" t="s">
        <v>333</v>
      </c>
      <c r="AU104" s="185" t="s">
        <v>77</v>
      </c>
      <c r="AY104" s="14" t="s">
        <v>109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4" t="s">
        <v>77</v>
      </c>
      <c r="BK104" s="186">
        <f>ROUND(I104*H104,2)</f>
        <v>0</v>
      </c>
      <c r="BL104" s="14" t="s">
        <v>336</v>
      </c>
      <c r="BM104" s="185" t="s">
        <v>401</v>
      </c>
    </row>
    <row r="105" s="2" customFormat="1" ht="16.5" customHeight="1">
      <c r="A105" s="35"/>
      <c r="B105" s="36"/>
      <c r="C105" s="212" t="s">
        <v>261</v>
      </c>
      <c r="D105" s="212" t="s">
        <v>333</v>
      </c>
      <c r="E105" s="213" t="s">
        <v>402</v>
      </c>
      <c r="F105" s="214" t="s">
        <v>403</v>
      </c>
      <c r="G105" s="215" t="s">
        <v>115</v>
      </c>
      <c r="H105" s="216">
        <v>3</v>
      </c>
      <c r="I105" s="217"/>
      <c r="J105" s="218">
        <f>ROUND(I105*H105,2)</f>
        <v>0</v>
      </c>
      <c r="K105" s="214" t="s">
        <v>107</v>
      </c>
      <c r="L105" s="41"/>
      <c r="M105" s="219" t="s">
        <v>19</v>
      </c>
      <c r="N105" s="220" t="s">
        <v>40</v>
      </c>
      <c r="O105" s="81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336</v>
      </c>
      <c r="AT105" s="185" t="s">
        <v>333</v>
      </c>
      <c r="AU105" s="185" t="s">
        <v>77</v>
      </c>
      <c r="AY105" s="14" t="s">
        <v>109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4" t="s">
        <v>77</v>
      </c>
      <c r="BK105" s="186">
        <f>ROUND(I105*H105,2)</f>
        <v>0</v>
      </c>
      <c r="BL105" s="14" t="s">
        <v>336</v>
      </c>
      <c r="BM105" s="185" t="s">
        <v>404</v>
      </c>
    </row>
    <row r="106" s="2" customFormat="1" ht="21.75" customHeight="1">
      <c r="A106" s="35"/>
      <c r="B106" s="36"/>
      <c r="C106" s="212" t="s">
        <v>265</v>
      </c>
      <c r="D106" s="212" t="s">
        <v>333</v>
      </c>
      <c r="E106" s="213" t="s">
        <v>405</v>
      </c>
      <c r="F106" s="214" t="s">
        <v>406</v>
      </c>
      <c r="G106" s="215" t="s">
        <v>115</v>
      </c>
      <c r="H106" s="216">
        <v>3</v>
      </c>
      <c r="I106" s="217"/>
      <c r="J106" s="218">
        <f>ROUND(I106*H106,2)</f>
        <v>0</v>
      </c>
      <c r="K106" s="214" t="s">
        <v>107</v>
      </c>
      <c r="L106" s="41"/>
      <c r="M106" s="219" t="s">
        <v>19</v>
      </c>
      <c r="N106" s="220" t="s">
        <v>40</v>
      </c>
      <c r="O106" s="81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336</v>
      </c>
      <c r="AT106" s="185" t="s">
        <v>333</v>
      </c>
      <c r="AU106" s="185" t="s">
        <v>77</v>
      </c>
      <c r="AY106" s="14" t="s">
        <v>109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4" t="s">
        <v>77</v>
      </c>
      <c r="BK106" s="186">
        <f>ROUND(I106*H106,2)</f>
        <v>0</v>
      </c>
      <c r="BL106" s="14" t="s">
        <v>336</v>
      </c>
      <c r="BM106" s="185" t="s">
        <v>407</v>
      </c>
    </row>
    <row r="107" s="2" customFormat="1" ht="16.5" customHeight="1">
      <c r="A107" s="35"/>
      <c r="B107" s="36"/>
      <c r="C107" s="212" t="s">
        <v>7</v>
      </c>
      <c r="D107" s="212" t="s">
        <v>333</v>
      </c>
      <c r="E107" s="213" t="s">
        <v>408</v>
      </c>
      <c r="F107" s="214" t="s">
        <v>409</v>
      </c>
      <c r="G107" s="215" t="s">
        <v>115</v>
      </c>
      <c r="H107" s="216">
        <v>3</v>
      </c>
      <c r="I107" s="217"/>
      <c r="J107" s="218">
        <f>ROUND(I107*H107,2)</f>
        <v>0</v>
      </c>
      <c r="K107" s="214" t="s">
        <v>107</v>
      </c>
      <c r="L107" s="41"/>
      <c r="M107" s="219" t="s">
        <v>19</v>
      </c>
      <c r="N107" s="220" t="s">
        <v>40</v>
      </c>
      <c r="O107" s="8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336</v>
      </c>
      <c r="AT107" s="185" t="s">
        <v>333</v>
      </c>
      <c r="AU107" s="185" t="s">
        <v>77</v>
      </c>
      <c r="AY107" s="14" t="s">
        <v>109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4" t="s">
        <v>77</v>
      </c>
      <c r="BK107" s="186">
        <f>ROUND(I107*H107,2)</f>
        <v>0</v>
      </c>
      <c r="BL107" s="14" t="s">
        <v>336</v>
      </c>
      <c r="BM107" s="185" t="s">
        <v>410</v>
      </c>
    </row>
    <row r="108" s="2" customFormat="1" ht="16.5" customHeight="1">
      <c r="A108" s="35"/>
      <c r="B108" s="36"/>
      <c r="C108" s="212" t="s">
        <v>272</v>
      </c>
      <c r="D108" s="212" t="s">
        <v>333</v>
      </c>
      <c r="E108" s="213" t="s">
        <v>411</v>
      </c>
      <c r="F108" s="214" t="s">
        <v>412</v>
      </c>
      <c r="G108" s="215" t="s">
        <v>115</v>
      </c>
      <c r="H108" s="216">
        <v>3</v>
      </c>
      <c r="I108" s="217"/>
      <c r="J108" s="218">
        <f>ROUND(I108*H108,2)</f>
        <v>0</v>
      </c>
      <c r="K108" s="214" t="s">
        <v>107</v>
      </c>
      <c r="L108" s="41"/>
      <c r="M108" s="219" t="s">
        <v>19</v>
      </c>
      <c r="N108" s="220" t="s">
        <v>40</v>
      </c>
      <c r="O108" s="81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336</v>
      </c>
      <c r="AT108" s="185" t="s">
        <v>333</v>
      </c>
      <c r="AU108" s="185" t="s">
        <v>77</v>
      </c>
      <c r="AY108" s="14" t="s">
        <v>109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4" t="s">
        <v>77</v>
      </c>
      <c r="BK108" s="186">
        <f>ROUND(I108*H108,2)</f>
        <v>0</v>
      </c>
      <c r="BL108" s="14" t="s">
        <v>336</v>
      </c>
      <c r="BM108" s="185" t="s">
        <v>413</v>
      </c>
    </row>
    <row r="109" s="2" customFormat="1" ht="21.75" customHeight="1">
      <c r="A109" s="35"/>
      <c r="B109" s="36"/>
      <c r="C109" s="212" t="s">
        <v>276</v>
      </c>
      <c r="D109" s="212" t="s">
        <v>333</v>
      </c>
      <c r="E109" s="213" t="s">
        <v>414</v>
      </c>
      <c r="F109" s="214" t="s">
        <v>415</v>
      </c>
      <c r="G109" s="215" t="s">
        <v>115</v>
      </c>
      <c r="H109" s="216">
        <v>3</v>
      </c>
      <c r="I109" s="217"/>
      <c r="J109" s="218">
        <f>ROUND(I109*H109,2)</f>
        <v>0</v>
      </c>
      <c r="K109" s="214" t="s">
        <v>107</v>
      </c>
      <c r="L109" s="41"/>
      <c r="M109" s="219" t="s">
        <v>19</v>
      </c>
      <c r="N109" s="220" t="s">
        <v>40</v>
      </c>
      <c r="O109" s="81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336</v>
      </c>
      <c r="AT109" s="185" t="s">
        <v>333</v>
      </c>
      <c r="AU109" s="185" t="s">
        <v>77</v>
      </c>
      <c r="AY109" s="14" t="s">
        <v>109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4" t="s">
        <v>77</v>
      </c>
      <c r="BK109" s="186">
        <f>ROUND(I109*H109,2)</f>
        <v>0</v>
      </c>
      <c r="BL109" s="14" t="s">
        <v>336</v>
      </c>
      <c r="BM109" s="185" t="s">
        <v>416</v>
      </c>
    </row>
    <row r="110" s="2" customFormat="1" ht="16.5" customHeight="1">
      <c r="A110" s="35"/>
      <c r="B110" s="36"/>
      <c r="C110" s="212" t="s">
        <v>280</v>
      </c>
      <c r="D110" s="212" t="s">
        <v>333</v>
      </c>
      <c r="E110" s="213" t="s">
        <v>417</v>
      </c>
      <c r="F110" s="214" t="s">
        <v>418</v>
      </c>
      <c r="G110" s="215" t="s">
        <v>115</v>
      </c>
      <c r="H110" s="216">
        <v>3</v>
      </c>
      <c r="I110" s="217"/>
      <c r="J110" s="218">
        <f>ROUND(I110*H110,2)</f>
        <v>0</v>
      </c>
      <c r="K110" s="214" t="s">
        <v>107</v>
      </c>
      <c r="L110" s="41"/>
      <c r="M110" s="219" t="s">
        <v>19</v>
      </c>
      <c r="N110" s="220" t="s">
        <v>40</v>
      </c>
      <c r="O110" s="81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336</v>
      </c>
      <c r="AT110" s="185" t="s">
        <v>333</v>
      </c>
      <c r="AU110" s="185" t="s">
        <v>77</v>
      </c>
      <c r="AY110" s="14" t="s">
        <v>109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4" t="s">
        <v>77</v>
      </c>
      <c r="BK110" s="186">
        <f>ROUND(I110*H110,2)</f>
        <v>0</v>
      </c>
      <c r="BL110" s="14" t="s">
        <v>336</v>
      </c>
      <c r="BM110" s="185" t="s">
        <v>419</v>
      </c>
    </row>
    <row r="111" s="2" customFormat="1" ht="16.5" customHeight="1">
      <c r="A111" s="35"/>
      <c r="B111" s="36"/>
      <c r="C111" s="212" t="s">
        <v>284</v>
      </c>
      <c r="D111" s="212" t="s">
        <v>333</v>
      </c>
      <c r="E111" s="213" t="s">
        <v>420</v>
      </c>
      <c r="F111" s="214" t="s">
        <v>421</v>
      </c>
      <c r="G111" s="215" t="s">
        <v>115</v>
      </c>
      <c r="H111" s="216">
        <v>3</v>
      </c>
      <c r="I111" s="217"/>
      <c r="J111" s="218">
        <f>ROUND(I111*H111,2)</f>
        <v>0</v>
      </c>
      <c r="K111" s="214" t="s">
        <v>107</v>
      </c>
      <c r="L111" s="41"/>
      <c r="M111" s="219" t="s">
        <v>19</v>
      </c>
      <c r="N111" s="220" t="s">
        <v>40</v>
      </c>
      <c r="O111" s="81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336</v>
      </c>
      <c r="AT111" s="185" t="s">
        <v>333</v>
      </c>
      <c r="AU111" s="185" t="s">
        <v>77</v>
      </c>
      <c r="AY111" s="14" t="s">
        <v>109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4" t="s">
        <v>77</v>
      </c>
      <c r="BK111" s="186">
        <f>ROUND(I111*H111,2)</f>
        <v>0</v>
      </c>
      <c r="BL111" s="14" t="s">
        <v>336</v>
      </c>
      <c r="BM111" s="185" t="s">
        <v>422</v>
      </c>
    </row>
    <row r="112" s="2" customFormat="1" ht="16.5" customHeight="1">
      <c r="A112" s="35"/>
      <c r="B112" s="36"/>
      <c r="C112" s="212" t="s">
        <v>288</v>
      </c>
      <c r="D112" s="212" t="s">
        <v>333</v>
      </c>
      <c r="E112" s="213" t="s">
        <v>423</v>
      </c>
      <c r="F112" s="214" t="s">
        <v>424</v>
      </c>
      <c r="G112" s="215" t="s">
        <v>115</v>
      </c>
      <c r="H112" s="216">
        <v>3</v>
      </c>
      <c r="I112" s="217"/>
      <c r="J112" s="218">
        <f>ROUND(I112*H112,2)</f>
        <v>0</v>
      </c>
      <c r="K112" s="214" t="s">
        <v>107</v>
      </c>
      <c r="L112" s="41"/>
      <c r="M112" s="219" t="s">
        <v>19</v>
      </c>
      <c r="N112" s="220" t="s">
        <v>40</v>
      </c>
      <c r="O112" s="81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336</v>
      </c>
      <c r="AT112" s="185" t="s">
        <v>333</v>
      </c>
      <c r="AU112" s="185" t="s">
        <v>77</v>
      </c>
      <c r="AY112" s="14" t="s">
        <v>109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4" t="s">
        <v>77</v>
      </c>
      <c r="BK112" s="186">
        <f>ROUND(I112*H112,2)</f>
        <v>0</v>
      </c>
      <c r="BL112" s="14" t="s">
        <v>336</v>
      </c>
      <c r="BM112" s="185" t="s">
        <v>425</v>
      </c>
    </row>
    <row r="113" s="2" customFormat="1" ht="16.5" customHeight="1">
      <c r="A113" s="35"/>
      <c r="B113" s="36"/>
      <c r="C113" s="212" t="s">
        <v>292</v>
      </c>
      <c r="D113" s="212" t="s">
        <v>333</v>
      </c>
      <c r="E113" s="213" t="s">
        <v>426</v>
      </c>
      <c r="F113" s="214" t="s">
        <v>427</v>
      </c>
      <c r="G113" s="215" t="s">
        <v>115</v>
      </c>
      <c r="H113" s="216">
        <v>3</v>
      </c>
      <c r="I113" s="217"/>
      <c r="J113" s="218">
        <f>ROUND(I113*H113,2)</f>
        <v>0</v>
      </c>
      <c r="K113" s="214" t="s">
        <v>107</v>
      </c>
      <c r="L113" s="41"/>
      <c r="M113" s="219" t="s">
        <v>19</v>
      </c>
      <c r="N113" s="220" t="s">
        <v>40</v>
      </c>
      <c r="O113" s="81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336</v>
      </c>
      <c r="AT113" s="185" t="s">
        <v>333</v>
      </c>
      <c r="AU113" s="185" t="s">
        <v>77</v>
      </c>
      <c r="AY113" s="14" t="s">
        <v>109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4" t="s">
        <v>77</v>
      </c>
      <c r="BK113" s="186">
        <f>ROUND(I113*H113,2)</f>
        <v>0</v>
      </c>
      <c r="BL113" s="14" t="s">
        <v>336</v>
      </c>
      <c r="BM113" s="185" t="s">
        <v>428</v>
      </c>
    </row>
    <row r="114" s="2" customFormat="1" ht="16.5" customHeight="1">
      <c r="A114" s="35"/>
      <c r="B114" s="36"/>
      <c r="C114" s="212" t="s">
        <v>296</v>
      </c>
      <c r="D114" s="212" t="s">
        <v>333</v>
      </c>
      <c r="E114" s="213" t="s">
        <v>429</v>
      </c>
      <c r="F114" s="214" t="s">
        <v>430</v>
      </c>
      <c r="G114" s="215" t="s">
        <v>115</v>
      </c>
      <c r="H114" s="216">
        <v>3</v>
      </c>
      <c r="I114" s="217"/>
      <c r="J114" s="218">
        <f>ROUND(I114*H114,2)</f>
        <v>0</v>
      </c>
      <c r="K114" s="214" t="s">
        <v>107</v>
      </c>
      <c r="L114" s="41"/>
      <c r="M114" s="219" t="s">
        <v>19</v>
      </c>
      <c r="N114" s="220" t="s">
        <v>40</v>
      </c>
      <c r="O114" s="8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336</v>
      </c>
      <c r="AT114" s="185" t="s">
        <v>333</v>
      </c>
      <c r="AU114" s="185" t="s">
        <v>77</v>
      </c>
      <c r="AY114" s="14" t="s">
        <v>109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4" t="s">
        <v>77</v>
      </c>
      <c r="BK114" s="186">
        <f>ROUND(I114*H114,2)</f>
        <v>0</v>
      </c>
      <c r="BL114" s="14" t="s">
        <v>336</v>
      </c>
      <c r="BM114" s="185" t="s">
        <v>431</v>
      </c>
    </row>
    <row r="115" s="2" customFormat="1" ht="24.15" customHeight="1">
      <c r="A115" s="35"/>
      <c r="B115" s="36"/>
      <c r="C115" s="212" t="s">
        <v>300</v>
      </c>
      <c r="D115" s="212" t="s">
        <v>333</v>
      </c>
      <c r="E115" s="213" t="s">
        <v>432</v>
      </c>
      <c r="F115" s="214" t="s">
        <v>433</v>
      </c>
      <c r="G115" s="215" t="s">
        <v>115</v>
      </c>
      <c r="H115" s="216">
        <v>3</v>
      </c>
      <c r="I115" s="217"/>
      <c r="J115" s="218">
        <f>ROUND(I115*H115,2)</f>
        <v>0</v>
      </c>
      <c r="K115" s="214" t="s">
        <v>107</v>
      </c>
      <c r="L115" s="41"/>
      <c r="M115" s="219" t="s">
        <v>19</v>
      </c>
      <c r="N115" s="220" t="s">
        <v>40</v>
      </c>
      <c r="O115" s="81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336</v>
      </c>
      <c r="AT115" s="185" t="s">
        <v>333</v>
      </c>
      <c r="AU115" s="185" t="s">
        <v>77</v>
      </c>
      <c r="AY115" s="14" t="s">
        <v>109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4" t="s">
        <v>77</v>
      </c>
      <c r="BK115" s="186">
        <f>ROUND(I115*H115,2)</f>
        <v>0</v>
      </c>
      <c r="BL115" s="14" t="s">
        <v>336</v>
      </c>
      <c r="BM115" s="185" t="s">
        <v>434</v>
      </c>
    </row>
    <row r="116" s="2" customFormat="1" ht="24.15" customHeight="1">
      <c r="A116" s="35"/>
      <c r="B116" s="36"/>
      <c r="C116" s="212" t="s">
        <v>304</v>
      </c>
      <c r="D116" s="212" t="s">
        <v>333</v>
      </c>
      <c r="E116" s="213" t="s">
        <v>435</v>
      </c>
      <c r="F116" s="214" t="s">
        <v>436</v>
      </c>
      <c r="G116" s="215" t="s">
        <v>115</v>
      </c>
      <c r="H116" s="216">
        <v>3</v>
      </c>
      <c r="I116" s="217"/>
      <c r="J116" s="218">
        <f>ROUND(I116*H116,2)</f>
        <v>0</v>
      </c>
      <c r="K116" s="214" t="s">
        <v>107</v>
      </c>
      <c r="L116" s="41"/>
      <c r="M116" s="219" t="s">
        <v>19</v>
      </c>
      <c r="N116" s="220" t="s">
        <v>40</v>
      </c>
      <c r="O116" s="81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336</v>
      </c>
      <c r="AT116" s="185" t="s">
        <v>333</v>
      </c>
      <c r="AU116" s="185" t="s">
        <v>77</v>
      </c>
      <c r="AY116" s="14" t="s">
        <v>109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4" t="s">
        <v>77</v>
      </c>
      <c r="BK116" s="186">
        <f>ROUND(I116*H116,2)</f>
        <v>0</v>
      </c>
      <c r="BL116" s="14" t="s">
        <v>336</v>
      </c>
      <c r="BM116" s="185" t="s">
        <v>437</v>
      </c>
    </row>
    <row r="117" s="2" customFormat="1" ht="16.5" customHeight="1">
      <c r="A117" s="35"/>
      <c r="B117" s="36"/>
      <c r="C117" s="212" t="s">
        <v>308</v>
      </c>
      <c r="D117" s="212" t="s">
        <v>333</v>
      </c>
      <c r="E117" s="213" t="s">
        <v>438</v>
      </c>
      <c r="F117" s="214" t="s">
        <v>439</v>
      </c>
      <c r="G117" s="215" t="s">
        <v>106</v>
      </c>
      <c r="H117" s="216">
        <v>3</v>
      </c>
      <c r="I117" s="217"/>
      <c r="J117" s="218">
        <f>ROUND(I117*H117,2)</f>
        <v>0</v>
      </c>
      <c r="K117" s="214" t="s">
        <v>107</v>
      </c>
      <c r="L117" s="41"/>
      <c r="M117" s="219" t="s">
        <v>19</v>
      </c>
      <c r="N117" s="220" t="s">
        <v>40</v>
      </c>
      <c r="O117" s="81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336</v>
      </c>
      <c r="AT117" s="185" t="s">
        <v>333</v>
      </c>
      <c r="AU117" s="185" t="s">
        <v>77</v>
      </c>
      <c r="AY117" s="14" t="s">
        <v>109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4" t="s">
        <v>77</v>
      </c>
      <c r="BK117" s="186">
        <f>ROUND(I117*H117,2)</f>
        <v>0</v>
      </c>
      <c r="BL117" s="14" t="s">
        <v>336</v>
      </c>
      <c r="BM117" s="185" t="s">
        <v>440</v>
      </c>
    </row>
    <row r="118" s="2" customFormat="1" ht="16.5" customHeight="1">
      <c r="A118" s="35"/>
      <c r="B118" s="36"/>
      <c r="C118" s="212" t="s">
        <v>312</v>
      </c>
      <c r="D118" s="212" t="s">
        <v>333</v>
      </c>
      <c r="E118" s="213" t="s">
        <v>441</v>
      </c>
      <c r="F118" s="214" t="s">
        <v>442</v>
      </c>
      <c r="G118" s="215" t="s">
        <v>115</v>
      </c>
      <c r="H118" s="216">
        <v>1</v>
      </c>
      <c r="I118" s="217"/>
      <c r="J118" s="218">
        <f>ROUND(I118*H118,2)</f>
        <v>0</v>
      </c>
      <c r="K118" s="214" t="s">
        <v>107</v>
      </c>
      <c r="L118" s="41"/>
      <c r="M118" s="219" t="s">
        <v>19</v>
      </c>
      <c r="N118" s="220" t="s">
        <v>40</v>
      </c>
      <c r="O118" s="81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336</v>
      </c>
      <c r="AT118" s="185" t="s">
        <v>333</v>
      </c>
      <c r="AU118" s="185" t="s">
        <v>77</v>
      </c>
      <c r="AY118" s="14" t="s">
        <v>109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4" t="s">
        <v>77</v>
      </c>
      <c r="BK118" s="186">
        <f>ROUND(I118*H118,2)</f>
        <v>0</v>
      </c>
      <c r="BL118" s="14" t="s">
        <v>336</v>
      </c>
      <c r="BM118" s="185" t="s">
        <v>443</v>
      </c>
    </row>
    <row r="119" s="2" customFormat="1" ht="16.5" customHeight="1">
      <c r="A119" s="35"/>
      <c r="B119" s="36"/>
      <c r="C119" s="212" t="s">
        <v>316</v>
      </c>
      <c r="D119" s="212" t="s">
        <v>333</v>
      </c>
      <c r="E119" s="213" t="s">
        <v>444</v>
      </c>
      <c r="F119" s="214" t="s">
        <v>445</v>
      </c>
      <c r="G119" s="215" t="s">
        <v>115</v>
      </c>
      <c r="H119" s="216">
        <v>3</v>
      </c>
      <c r="I119" s="217"/>
      <c r="J119" s="218">
        <f>ROUND(I119*H119,2)</f>
        <v>0</v>
      </c>
      <c r="K119" s="214" t="s">
        <v>107</v>
      </c>
      <c r="L119" s="41"/>
      <c r="M119" s="219" t="s">
        <v>19</v>
      </c>
      <c r="N119" s="220" t="s">
        <v>40</v>
      </c>
      <c r="O119" s="81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336</v>
      </c>
      <c r="AT119" s="185" t="s">
        <v>333</v>
      </c>
      <c r="AU119" s="185" t="s">
        <v>77</v>
      </c>
      <c r="AY119" s="14" t="s">
        <v>109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4" t="s">
        <v>77</v>
      </c>
      <c r="BK119" s="186">
        <f>ROUND(I119*H119,2)</f>
        <v>0</v>
      </c>
      <c r="BL119" s="14" t="s">
        <v>336</v>
      </c>
      <c r="BM119" s="185" t="s">
        <v>446</v>
      </c>
    </row>
    <row r="120" s="2" customFormat="1" ht="16.5" customHeight="1">
      <c r="A120" s="35"/>
      <c r="B120" s="36"/>
      <c r="C120" s="212" t="s">
        <v>320</v>
      </c>
      <c r="D120" s="212" t="s">
        <v>333</v>
      </c>
      <c r="E120" s="213" t="s">
        <v>447</v>
      </c>
      <c r="F120" s="214" t="s">
        <v>448</v>
      </c>
      <c r="G120" s="215" t="s">
        <v>115</v>
      </c>
      <c r="H120" s="216">
        <v>3</v>
      </c>
      <c r="I120" s="217"/>
      <c r="J120" s="218">
        <f>ROUND(I120*H120,2)</f>
        <v>0</v>
      </c>
      <c r="K120" s="214" t="s">
        <v>107</v>
      </c>
      <c r="L120" s="41"/>
      <c r="M120" s="219" t="s">
        <v>19</v>
      </c>
      <c r="N120" s="220" t="s">
        <v>40</v>
      </c>
      <c r="O120" s="8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336</v>
      </c>
      <c r="AT120" s="185" t="s">
        <v>333</v>
      </c>
      <c r="AU120" s="185" t="s">
        <v>77</v>
      </c>
      <c r="AY120" s="14" t="s">
        <v>109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4" t="s">
        <v>77</v>
      </c>
      <c r="BK120" s="186">
        <f>ROUND(I120*H120,2)</f>
        <v>0</v>
      </c>
      <c r="BL120" s="14" t="s">
        <v>336</v>
      </c>
      <c r="BM120" s="185" t="s">
        <v>449</v>
      </c>
    </row>
    <row r="121" s="2" customFormat="1" ht="16.5" customHeight="1">
      <c r="A121" s="35"/>
      <c r="B121" s="36"/>
      <c r="C121" s="212" t="s">
        <v>324</v>
      </c>
      <c r="D121" s="212" t="s">
        <v>333</v>
      </c>
      <c r="E121" s="213" t="s">
        <v>450</v>
      </c>
      <c r="F121" s="214" t="s">
        <v>451</v>
      </c>
      <c r="G121" s="215" t="s">
        <v>115</v>
      </c>
      <c r="H121" s="216">
        <v>3</v>
      </c>
      <c r="I121" s="217"/>
      <c r="J121" s="218">
        <f>ROUND(I121*H121,2)</f>
        <v>0</v>
      </c>
      <c r="K121" s="214" t="s">
        <v>107</v>
      </c>
      <c r="L121" s="41"/>
      <c r="M121" s="219" t="s">
        <v>19</v>
      </c>
      <c r="N121" s="220" t="s">
        <v>40</v>
      </c>
      <c r="O121" s="81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336</v>
      </c>
      <c r="AT121" s="185" t="s">
        <v>333</v>
      </c>
      <c r="AU121" s="185" t="s">
        <v>77</v>
      </c>
      <c r="AY121" s="14" t="s">
        <v>109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4" t="s">
        <v>77</v>
      </c>
      <c r="BK121" s="186">
        <f>ROUND(I121*H121,2)</f>
        <v>0</v>
      </c>
      <c r="BL121" s="14" t="s">
        <v>336</v>
      </c>
      <c r="BM121" s="185" t="s">
        <v>452</v>
      </c>
    </row>
    <row r="122" s="2" customFormat="1" ht="24.15" customHeight="1">
      <c r="A122" s="35"/>
      <c r="B122" s="36"/>
      <c r="C122" s="212" t="s">
        <v>165</v>
      </c>
      <c r="D122" s="212" t="s">
        <v>333</v>
      </c>
      <c r="E122" s="213" t="s">
        <v>453</v>
      </c>
      <c r="F122" s="214" t="s">
        <v>454</v>
      </c>
      <c r="G122" s="215" t="s">
        <v>115</v>
      </c>
      <c r="H122" s="216">
        <v>1</v>
      </c>
      <c r="I122" s="217"/>
      <c r="J122" s="218">
        <f>ROUND(I122*H122,2)</f>
        <v>0</v>
      </c>
      <c r="K122" s="214" t="s">
        <v>107</v>
      </c>
      <c r="L122" s="41"/>
      <c r="M122" s="219" t="s">
        <v>19</v>
      </c>
      <c r="N122" s="220" t="s">
        <v>40</v>
      </c>
      <c r="O122" s="81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336</v>
      </c>
      <c r="AT122" s="185" t="s">
        <v>333</v>
      </c>
      <c r="AU122" s="185" t="s">
        <v>77</v>
      </c>
      <c r="AY122" s="14" t="s">
        <v>109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4" t="s">
        <v>77</v>
      </c>
      <c r="BK122" s="186">
        <f>ROUND(I122*H122,2)</f>
        <v>0</v>
      </c>
      <c r="BL122" s="14" t="s">
        <v>336</v>
      </c>
      <c r="BM122" s="185" t="s">
        <v>455</v>
      </c>
    </row>
    <row r="123" s="2" customFormat="1" ht="16.5" customHeight="1">
      <c r="A123" s="35"/>
      <c r="B123" s="36"/>
      <c r="C123" s="212" t="s">
        <v>169</v>
      </c>
      <c r="D123" s="212" t="s">
        <v>333</v>
      </c>
      <c r="E123" s="213" t="s">
        <v>456</v>
      </c>
      <c r="F123" s="214" t="s">
        <v>457</v>
      </c>
      <c r="G123" s="215" t="s">
        <v>115</v>
      </c>
      <c r="H123" s="216">
        <v>3</v>
      </c>
      <c r="I123" s="217"/>
      <c r="J123" s="218">
        <f>ROUND(I123*H123,2)</f>
        <v>0</v>
      </c>
      <c r="K123" s="214" t="s">
        <v>107</v>
      </c>
      <c r="L123" s="41"/>
      <c r="M123" s="219" t="s">
        <v>19</v>
      </c>
      <c r="N123" s="220" t="s">
        <v>40</v>
      </c>
      <c r="O123" s="81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336</v>
      </c>
      <c r="AT123" s="185" t="s">
        <v>333</v>
      </c>
      <c r="AU123" s="185" t="s">
        <v>77</v>
      </c>
      <c r="AY123" s="14" t="s">
        <v>109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4" t="s">
        <v>77</v>
      </c>
      <c r="BK123" s="186">
        <f>ROUND(I123*H123,2)</f>
        <v>0</v>
      </c>
      <c r="BL123" s="14" t="s">
        <v>336</v>
      </c>
      <c r="BM123" s="185" t="s">
        <v>458</v>
      </c>
    </row>
    <row r="124" s="2" customFormat="1" ht="24.15" customHeight="1">
      <c r="A124" s="35"/>
      <c r="B124" s="36"/>
      <c r="C124" s="212" t="s">
        <v>173</v>
      </c>
      <c r="D124" s="212" t="s">
        <v>333</v>
      </c>
      <c r="E124" s="213" t="s">
        <v>459</v>
      </c>
      <c r="F124" s="214" t="s">
        <v>460</v>
      </c>
      <c r="G124" s="215" t="s">
        <v>115</v>
      </c>
      <c r="H124" s="216">
        <v>3</v>
      </c>
      <c r="I124" s="217"/>
      <c r="J124" s="218">
        <f>ROUND(I124*H124,2)</f>
        <v>0</v>
      </c>
      <c r="K124" s="214" t="s">
        <v>107</v>
      </c>
      <c r="L124" s="41"/>
      <c r="M124" s="219" t="s">
        <v>19</v>
      </c>
      <c r="N124" s="220" t="s">
        <v>40</v>
      </c>
      <c r="O124" s="81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336</v>
      </c>
      <c r="AT124" s="185" t="s">
        <v>333</v>
      </c>
      <c r="AU124" s="185" t="s">
        <v>77</v>
      </c>
      <c r="AY124" s="14" t="s">
        <v>109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4" t="s">
        <v>77</v>
      </c>
      <c r="BK124" s="186">
        <f>ROUND(I124*H124,2)</f>
        <v>0</v>
      </c>
      <c r="BL124" s="14" t="s">
        <v>336</v>
      </c>
      <c r="BM124" s="185" t="s">
        <v>461</v>
      </c>
    </row>
    <row r="125" s="2" customFormat="1" ht="16.5" customHeight="1">
      <c r="A125" s="35"/>
      <c r="B125" s="36"/>
      <c r="C125" s="212" t="s">
        <v>177</v>
      </c>
      <c r="D125" s="212" t="s">
        <v>333</v>
      </c>
      <c r="E125" s="213" t="s">
        <v>462</v>
      </c>
      <c r="F125" s="214" t="s">
        <v>463</v>
      </c>
      <c r="G125" s="215" t="s">
        <v>115</v>
      </c>
      <c r="H125" s="216">
        <v>3</v>
      </c>
      <c r="I125" s="217"/>
      <c r="J125" s="218">
        <f>ROUND(I125*H125,2)</f>
        <v>0</v>
      </c>
      <c r="K125" s="214" t="s">
        <v>107</v>
      </c>
      <c r="L125" s="41"/>
      <c r="M125" s="219" t="s">
        <v>19</v>
      </c>
      <c r="N125" s="220" t="s">
        <v>40</v>
      </c>
      <c r="O125" s="81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336</v>
      </c>
      <c r="AT125" s="185" t="s">
        <v>333</v>
      </c>
      <c r="AU125" s="185" t="s">
        <v>77</v>
      </c>
      <c r="AY125" s="14" t="s">
        <v>109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4" t="s">
        <v>77</v>
      </c>
      <c r="BK125" s="186">
        <f>ROUND(I125*H125,2)</f>
        <v>0</v>
      </c>
      <c r="BL125" s="14" t="s">
        <v>336</v>
      </c>
      <c r="BM125" s="185" t="s">
        <v>464</v>
      </c>
    </row>
    <row r="126" s="2" customFormat="1" ht="24.15" customHeight="1">
      <c r="A126" s="35"/>
      <c r="B126" s="36"/>
      <c r="C126" s="212" t="s">
        <v>181</v>
      </c>
      <c r="D126" s="212" t="s">
        <v>333</v>
      </c>
      <c r="E126" s="213" t="s">
        <v>465</v>
      </c>
      <c r="F126" s="214" t="s">
        <v>466</v>
      </c>
      <c r="G126" s="215" t="s">
        <v>115</v>
      </c>
      <c r="H126" s="216">
        <v>3</v>
      </c>
      <c r="I126" s="217"/>
      <c r="J126" s="218">
        <f>ROUND(I126*H126,2)</f>
        <v>0</v>
      </c>
      <c r="K126" s="214" t="s">
        <v>107</v>
      </c>
      <c r="L126" s="41"/>
      <c r="M126" s="219" t="s">
        <v>19</v>
      </c>
      <c r="N126" s="220" t="s">
        <v>40</v>
      </c>
      <c r="O126" s="81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336</v>
      </c>
      <c r="AT126" s="185" t="s">
        <v>333</v>
      </c>
      <c r="AU126" s="185" t="s">
        <v>77</v>
      </c>
      <c r="AY126" s="14" t="s">
        <v>109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4" t="s">
        <v>77</v>
      </c>
      <c r="BK126" s="186">
        <f>ROUND(I126*H126,2)</f>
        <v>0</v>
      </c>
      <c r="BL126" s="14" t="s">
        <v>336</v>
      </c>
      <c r="BM126" s="185" t="s">
        <v>467</v>
      </c>
    </row>
    <row r="127" s="2" customFormat="1" ht="24.15" customHeight="1">
      <c r="A127" s="35"/>
      <c r="B127" s="36"/>
      <c r="C127" s="212" t="s">
        <v>185</v>
      </c>
      <c r="D127" s="212" t="s">
        <v>333</v>
      </c>
      <c r="E127" s="213" t="s">
        <v>468</v>
      </c>
      <c r="F127" s="214" t="s">
        <v>469</v>
      </c>
      <c r="G127" s="215" t="s">
        <v>115</v>
      </c>
      <c r="H127" s="216">
        <v>1</v>
      </c>
      <c r="I127" s="217"/>
      <c r="J127" s="218">
        <f>ROUND(I127*H127,2)</f>
        <v>0</v>
      </c>
      <c r="K127" s="214" t="s">
        <v>107</v>
      </c>
      <c r="L127" s="41"/>
      <c r="M127" s="219" t="s">
        <v>19</v>
      </c>
      <c r="N127" s="220" t="s">
        <v>40</v>
      </c>
      <c r="O127" s="81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336</v>
      </c>
      <c r="AT127" s="185" t="s">
        <v>333</v>
      </c>
      <c r="AU127" s="185" t="s">
        <v>77</v>
      </c>
      <c r="AY127" s="14" t="s">
        <v>109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4" t="s">
        <v>77</v>
      </c>
      <c r="BK127" s="186">
        <f>ROUND(I127*H127,2)</f>
        <v>0</v>
      </c>
      <c r="BL127" s="14" t="s">
        <v>336</v>
      </c>
      <c r="BM127" s="185" t="s">
        <v>470</v>
      </c>
    </row>
    <row r="128" s="2" customFormat="1" ht="24.15" customHeight="1">
      <c r="A128" s="35"/>
      <c r="B128" s="36"/>
      <c r="C128" s="212" t="s">
        <v>189</v>
      </c>
      <c r="D128" s="212" t="s">
        <v>333</v>
      </c>
      <c r="E128" s="213" t="s">
        <v>471</v>
      </c>
      <c r="F128" s="214" t="s">
        <v>472</v>
      </c>
      <c r="G128" s="215" t="s">
        <v>115</v>
      </c>
      <c r="H128" s="216">
        <v>3</v>
      </c>
      <c r="I128" s="217"/>
      <c r="J128" s="218">
        <f>ROUND(I128*H128,2)</f>
        <v>0</v>
      </c>
      <c r="K128" s="214" t="s">
        <v>107</v>
      </c>
      <c r="L128" s="41"/>
      <c r="M128" s="219" t="s">
        <v>19</v>
      </c>
      <c r="N128" s="220" t="s">
        <v>40</v>
      </c>
      <c r="O128" s="81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336</v>
      </c>
      <c r="AT128" s="185" t="s">
        <v>333</v>
      </c>
      <c r="AU128" s="185" t="s">
        <v>77</v>
      </c>
      <c r="AY128" s="14" t="s">
        <v>109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4" t="s">
        <v>77</v>
      </c>
      <c r="BK128" s="186">
        <f>ROUND(I128*H128,2)</f>
        <v>0</v>
      </c>
      <c r="BL128" s="14" t="s">
        <v>336</v>
      </c>
      <c r="BM128" s="185" t="s">
        <v>473</v>
      </c>
    </row>
    <row r="129" s="2" customFormat="1" ht="24.15" customHeight="1">
      <c r="A129" s="35"/>
      <c r="B129" s="36"/>
      <c r="C129" s="212" t="s">
        <v>193</v>
      </c>
      <c r="D129" s="212" t="s">
        <v>333</v>
      </c>
      <c r="E129" s="213" t="s">
        <v>474</v>
      </c>
      <c r="F129" s="214" t="s">
        <v>475</v>
      </c>
      <c r="G129" s="215" t="s">
        <v>115</v>
      </c>
      <c r="H129" s="216">
        <v>1</v>
      </c>
      <c r="I129" s="217"/>
      <c r="J129" s="218">
        <f>ROUND(I129*H129,2)</f>
        <v>0</v>
      </c>
      <c r="K129" s="214" t="s">
        <v>107</v>
      </c>
      <c r="L129" s="41"/>
      <c r="M129" s="219" t="s">
        <v>19</v>
      </c>
      <c r="N129" s="220" t="s">
        <v>40</v>
      </c>
      <c r="O129" s="81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336</v>
      </c>
      <c r="AT129" s="185" t="s">
        <v>333</v>
      </c>
      <c r="AU129" s="185" t="s">
        <v>77</v>
      </c>
      <c r="AY129" s="14" t="s">
        <v>109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4" t="s">
        <v>77</v>
      </c>
      <c r="BK129" s="186">
        <f>ROUND(I129*H129,2)</f>
        <v>0</v>
      </c>
      <c r="BL129" s="14" t="s">
        <v>336</v>
      </c>
      <c r="BM129" s="185" t="s">
        <v>476</v>
      </c>
    </row>
    <row r="130" s="2" customFormat="1" ht="21.75" customHeight="1">
      <c r="A130" s="35"/>
      <c r="B130" s="36"/>
      <c r="C130" s="212" t="s">
        <v>112</v>
      </c>
      <c r="D130" s="212" t="s">
        <v>333</v>
      </c>
      <c r="E130" s="213" t="s">
        <v>477</v>
      </c>
      <c r="F130" s="214" t="s">
        <v>478</v>
      </c>
      <c r="G130" s="215" t="s">
        <v>479</v>
      </c>
      <c r="H130" s="216">
        <v>10</v>
      </c>
      <c r="I130" s="217"/>
      <c r="J130" s="218">
        <f>ROUND(I130*H130,2)</f>
        <v>0</v>
      </c>
      <c r="K130" s="214" t="s">
        <v>107</v>
      </c>
      <c r="L130" s="41"/>
      <c r="M130" s="219" t="s">
        <v>19</v>
      </c>
      <c r="N130" s="220" t="s">
        <v>40</v>
      </c>
      <c r="O130" s="81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336</v>
      </c>
      <c r="AT130" s="185" t="s">
        <v>333</v>
      </c>
      <c r="AU130" s="185" t="s">
        <v>77</v>
      </c>
      <c r="AY130" s="14" t="s">
        <v>109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4" t="s">
        <v>77</v>
      </c>
      <c r="BK130" s="186">
        <f>ROUND(I130*H130,2)</f>
        <v>0</v>
      </c>
      <c r="BL130" s="14" t="s">
        <v>336</v>
      </c>
      <c r="BM130" s="185" t="s">
        <v>480</v>
      </c>
    </row>
    <row r="131" s="2" customFormat="1" ht="44.25" customHeight="1">
      <c r="A131" s="35"/>
      <c r="B131" s="36"/>
      <c r="C131" s="212" t="s">
        <v>117</v>
      </c>
      <c r="D131" s="212" t="s">
        <v>333</v>
      </c>
      <c r="E131" s="213" t="s">
        <v>481</v>
      </c>
      <c r="F131" s="214" t="s">
        <v>482</v>
      </c>
      <c r="G131" s="215" t="s">
        <v>115</v>
      </c>
      <c r="H131" s="216">
        <v>3</v>
      </c>
      <c r="I131" s="217"/>
      <c r="J131" s="218">
        <f>ROUND(I131*H131,2)</f>
        <v>0</v>
      </c>
      <c r="K131" s="214" t="s">
        <v>107</v>
      </c>
      <c r="L131" s="41"/>
      <c r="M131" s="219" t="s">
        <v>19</v>
      </c>
      <c r="N131" s="220" t="s">
        <v>40</v>
      </c>
      <c r="O131" s="81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336</v>
      </c>
      <c r="AT131" s="185" t="s">
        <v>333</v>
      </c>
      <c r="AU131" s="185" t="s">
        <v>77</v>
      </c>
      <c r="AY131" s="14" t="s">
        <v>109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4" t="s">
        <v>77</v>
      </c>
      <c r="BK131" s="186">
        <f>ROUND(I131*H131,2)</f>
        <v>0</v>
      </c>
      <c r="BL131" s="14" t="s">
        <v>336</v>
      </c>
      <c r="BM131" s="185" t="s">
        <v>483</v>
      </c>
    </row>
    <row r="132" s="2" customFormat="1" ht="24.15" customHeight="1">
      <c r="A132" s="35"/>
      <c r="B132" s="36"/>
      <c r="C132" s="212" t="s">
        <v>121</v>
      </c>
      <c r="D132" s="212" t="s">
        <v>333</v>
      </c>
      <c r="E132" s="213" t="s">
        <v>484</v>
      </c>
      <c r="F132" s="214" t="s">
        <v>485</v>
      </c>
      <c r="G132" s="215" t="s">
        <v>115</v>
      </c>
      <c r="H132" s="216">
        <v>3</v>
      </c>
      <c r="I132" s="217"/>
      <c r="J132" s="218">
        <f>ROUND(I132*H132,2)</f>
        <v>0</v>
      </c>
      <c r="K132" s="214" t="s">
        <v>107</v>
      </c>
      <c r="L132" s="41"/>
      <c r="M132" s="219" t="s">
        <v>19</v>
      </c>
      <c r="N132" s="220" t="s">
        <v>40</v>
      </c>
      <c r="O132" s="81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336</v>
      </c>
      <c r="AT132" s="185" t="s">
        <v>333</v>
      </c>
      <c r="AU132" s="185" t="s">
        <v>77</v>
      </c>
      <c r="AY132" s="14" t="s">
        <v>109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4" t="s">
        <v>77</v>
      </c>
      <c r="BK132" s="186">
        <f>ROUND(I132*H132,2)</f>
        <v>0</v>
      </c>
      <c r="BL132" s="14" t="s">
        <v>336</v>
      </c>
      <c r="BM132" s="185" t="s">
        <v>486</v>
      </c>
    </row>
    <row r="133" s="2" customFormat="1" ht="33" customHeight="1">
      <c r="A133" s="35"/>
      <c r="B133" s="36"/>
      <c r="C133" s="212" t="s">
        <v>125</v>
      </c>
      <c r="D133" s="212" t="s">
        <v>333</v>
      </c>
      <c r="E133" s="213" t="s">
        <v>487</v>
      </c>
      <c r="F133" s="214" t="s">
        <v>488</v>
      </c>
      <c r="G133" s="215" t="s">
        <v>115</v>
      </c>
      <c r="H133" s="216">
        <v>3</v>
      </c>
      <c r="I133" s="217"/>
      <c r="J133" s="218">
        <f>ROUND(I133*H133,2)</f>
        <v>0</v>
      </c>
      <c r="K133" s="214" t="s">
        <v>107</v>
      </c>
      <c r="L133" s="41"/>
      <c r="M133" s="219" t="s">
        <v>19</v>
      </c>
      <c r="N133" s="220" t="s">
        <v>40</v>
      </c>
      <c r="O133" s="81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336</v>
      </c>
      <c r="AT133" s="185" t="s">
        <v>333</v>
      </c>
      <c r="AU133" s="185" t="s">
        <v>77</v>
      </c>
      <c r="AY133" s="14" t="s">
        <v>109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4" t="s">
        <v>77</v>
      </c>
      <c r="BK133" s="186">
        <f>ROUND(I133*H133,2)</f>
        <v>0</v>
      </c>
      <c r="BL133" s="14" t="s">
        <v>336</v>
      </c>
      <c r="BM133" s="185" t="s">
        <v>489</v>
      </c>
    </row>
    <row r="134" s="2" customFormat="1" ht="33" customHeight="1">
      <c r="A134" s="35"/>
      <c r="B134" s="36"/>
      <c r="C134" s="212" t="s">
        <v>129</v>
      </c>
      <c r="D134" s="212" t="s">
        <v>333</v>
      </c>
      <c r="E134" s="213" t="s">
        <v>490</v>
      </c>
      <c r="F134" s="214" t="s">
        <v>491</v>
      </c>
      <c r="G134" s="215" t="s">
        <v>115</v>
      </c>
      <c r="H134" s="216">
        <v>3</v>
      </c>
      <c r="I134" s="217"/>
      <c r="J134" s="218">
        <f>ROUND(I134*H134,2)</f>
        <v>0</v>
      </c>
      <c r="K134" s="214" t="s">
        <v>107</v>
      </c>
      <c r="L134" s="41"/>
      <c r="M134" s="219" t="s">
        <v>19</v>
      </c>
      <c r="N134" s="220" t="s">
        <v>40</v>
      </c>
      <c r="O134" s="81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336</v>
      </c>
      <c r="AT134" s="185" t="s">
        <v>333</v>
      </c>
      <c r="AU134" s="185" t="s">
        <v>77</v>
      </c>
      <c r="AY134" s="14" t="s">
        <v>109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4" t="s">
        <v>77</v>
      </c>
      <c r="BK134" s="186">
        <f>ROUND(I134*H134,2)</f>
        <v>0</v>
      </c>
      <c r="BL134" s="14" t="s">
        <v>336</v>
      </c>
      <c r="BM134" s="185" t="s">
        <v>492</v>
      </c>
    </row>
    <row r="135" s="2" customFormat="1" ht="16.5" customHeight="1">
      <c r="A135" s="35"/>
      <c r="B135" s="36"/>
      <c r="C135" s="212" t="s">
        <v>133</v>
      </c>
      <c r="D135" s="212" t="s">
        <v>333</v>
      </c>
      <c r="E135" s="213" t="s">
        <v>493</v>
      </c>
      <c r="F135" s="214" t="s">
        <v>494</v>
      </c>
      <c r="G135" s="215" t="s">
        <v>115</v>
      </c>
      <c r="H135" s="216">
        <v>3</v>
      </c>
      <c r="I135" s="217"/>
      <c r="J135" s="218">
        <f>ROUND(I135*H135,2)</f>
        <v>0</v>
      </c>
      <c r="K135" s="214" t="s">
        <v>107</v>
      </c>
      <c r="L135" s="41"/>
      <c r="M135" s="219" t="s">
        <v>19</v>
      </c>
      <c r="N135" s="220" t="s">
        <v>40</v>
      </c>
      <c r="O135" s="81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336</v>
      </c>
      <c r="AT135" s="185" t="s">
        <v>333</v>
      </c>
      <c r="AU135" s="185" t="s">
        <v>77</v>
      </c>
      <c r="AY135" s="14" t="s">
        <v>109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4" t="s">
        <v>77</v>
      </c>
      <c r="BK135" s="186">
        <f>ROUND(I135*H135,2)</f>
        <v>0</v>
      </c>
      <c r="BL135" s="14" t="s">
        <v>336</v>
      </c>
      <c r="BM135" s="185" t="s">
        <v>495</v>
      </c>
    </row>
    <row r="136" s="2" customFormat="1" ht="33" customHeight="1">
      <c r="A136" s="35"/>
      <c r="B136" s="36"/>
      <c r="C136" s="212" t="s">
        <v>137</v>
      </c>
      <c r="D136" s="212" t="s">
        <v>333</v>
      </c>
      <c r="E136" s="213" t="s">
        <v>496</v>
      </c>
      <c r="F136" s="214" t="s">
        <v>497</v>
      </c>
      <c r="G136" s="215" t="s">
        <v>115</v>
      </c>
      <c r="H136" s="216">
        <v>3</v>
      </c>
      <c r="I136" s="217"/>
      <c r="J136" s="218">
        <f>ROUND(I136*H136,2)</f>
        <v>0</v>
      </c>
      <c r="K136" s="214" t="s">
        <v>107</v>
      </c>
      <c r="L136" s="41"/>
      <c r="M136" s="219" t="s">
        <v>19</v>
      </c>
      <c r="N136" s="220" t="s">
        <v>40</v>
      </c>
      <c r="O136" s="81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336</v>
      </c>
      <c r="AT136" s="185" t="s">
        <v>333</v>
      </c>
      <c r="AU136" s="185" t="s">
        <v>77</v>
      </c>
      <c r="AY136" s="14" t="s">
        <v>109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4" t="s">
        <v>77</v>
      </c>
      <c r="BK136" s="186">
        <f>ROUND(I136*H136,2)</f>
        <v>0</v>
      </c>
      <c r="BL136" s="14" t="s">
        <v>336</v>
      </c>
      <c r="BM136" s="185" t="s">
        <v>498</v>
      </c>
    </row>
    <row r="137" s="2" customFormat="1" ht="24.15" customHeight="1">
      <c r="A137" s="35"/>
      <c r="B137" s="36"/>
      <c r="C137" s="212" t="s">
        <v>141</v>
      </c>
      <c r="D137" s="212" t="s">
        <v>333</v>
      </c>
      <c r="E137" s="213" t="s">
        <v>499</v>
      </c>
      <c r="F137" s="214" t="s">
        <v>500</v>
      </c>
      <c r="G137" s="215" t="s">
        <v>115</v>
      </c>
      <c r="H137" s="216">
        <v>1</v>
      </c>
      <c r="I137" s="217"/>
      <c r="J137" s="218">
        <f>ROUND(I137*H137,2)</f>
        <v>0</v>
      </c>
      <c r="K137" s="214" t="s">
        <v>107</v>
      </c>
      <c r="L137" s="41"/>
      <c r="M137" s="219" t="s">
        <v>19</v>
      </c>
      <c r="N137" s="220" t="s">
        <v>40</v>
      </c>
      <c r="O137" s="81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336</v>
      </c>
      <c r="AT137" s="185" t="s">
        <v>333</v>
      </c>
      <c r="AU137" s="185" t="s">
        <v>77</v>
      </c>
      <c r="AY137" s="14" t="s">
        <v>109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4" t="s">
        <v>77</v>
      </c>
      <c r="BK137" s="186">
        <f>ROUND(I137*H137,2)</f>
        <v>0</v>
      </c>
      <c r="BL137" s="14" t="s">
        <v>336</v>
      </c>
      <c r="BM137" s="185" t="s">
        <v>501</v>
      </c>
    </row>
    <row r="138" s="2" customFormat="1" ht="33" customHeight="1">
      <c r="A138" s="35"/>
      <c r="B138" s="36"/>
      <c r="C138" s="212" t="s">
        <v>145</v>
      </c>
      <c r="D138" s="212" t="s">
        <v>333</v>
      </c>
      <c r="E138" s="213" t="s">
        <v>502</v>
      </c>
      <c r="F138" s="214" t="s">
        <v>503</v>
      </c>
      <c r="G138" s="215" t="s">
        <v>115</v>
      </c>
      <c r="H138" s="216">
        <v>3</v>
      </c>
      <c r="I138" s="217"/>
      <c r="J138" s="218">
        <f>ROUND(I138*H138,2)</f>
        <v>0</v>
      </c>
      <c r="K138" s="214" t="s">
        <v>107</v>
      </c>
      <c r="L138" s="41"/>
      <c r="M138" s="219" t="s">
        <v>19</v>
      </c>
      <c r="N138" s="220" t="s">
        <v>40</v>
      </c>
      <c r="O138" s="81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336</v>
      </c>
      <c r="AT138" s="185" t="s">
        <v>333</v>
      </c>
      <c r="AU138" s="185" t="s">
        <v>77</v>
      </c>
      <c r="AY138" s="14" t="s">
        <v>109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4" t="s">
        <v>77</v>
      </c>
      <c r="BK138" s="186">
        <f>ROUND(I138*H138,2)</f>
        <v>0</v>
      </c>
      <c r="BL138" s="14" t="s">
        <v>336</v>
      </c>
      <c r="BM138" s="185" t="s">
        <v>504</v>
      </c>
    </row>
    <row r="139" s="2" customFormat="1" ht="16.5" customHeight="1">
      <c r="A139" s="35"/>
      <c r="B139" s="36"/>
      <c r="C139" s="212" t="s">
        <v>149</v>
      </c>
      <c r="D139" s="212" t="s">
        <v>333</v>
      </c>
      <c r="E139" s="213" t="s">
        <v>505</v>
      </c>
      <c r="F139" s="214" t="s">
        <v>506</v>
      </c>
      <c r="G139" s="215" t="s">
        <v>115</v>
      </c>
      <c r="H139" s="216">
        <v>3</v>
      </c>
      <c r="I139" s="217"/>
      <c r="J139" s="218">
        <f>ROUND(I139*H139,2)</f>
        <v>0</v>
      </c>
      <c r="K139" s="214" t="s">
        <v>107</v>
      </c>
      <c r="L139" s="41"/>
      <c r="M139" s="219" t="s">
        <v>19</v>
      </c>
      <c r="N139" s="220" t="s">
        <v>40</v>
      </c>
      <c r="O139" s="81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336</v>
      </c>
      <c r="AT139" s="185" t="s">
        <v>333</v>
      </c>
      <c r="AU139" s="185" t="s">
        <v>77</v>
      </c>
      <c r="AY139" s="14" t="s">
        <v>109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4" t="s">
        <v>77</v>
      </c>
      <c r="BK139" s="186">
        <f>ROUND(I139*H139,2)</f>
        <v>0</v>
      </c>
      <c r="BL139" s="14" t="s">
        <v>336</v>
      </c>
      <c r="BM139" s="185" t="s">
        <v>507</v>
      </c>
    </row>
    <row r="140" s="2" customFormat="1" ht="16.5" customHeight="1">
      <c r="A140" s="35"/>
      <c r="B140" s="36"/>
      <c r="C140" s="212" t="s">
        <v>153</v>
      </c>
      <c r="D140" s="212" t="s">
        <v>333</v>
      </c>
      <c r="E140" s="213" t="s">
        <v>508</v>
      </c>
      <c r="F140" s="214" t="s">
        <v>509</v>
      </c>
      <c r="G140" s="215" t="s">
        <v>115</v>
      </c>
      <c r="H140" s="216">
        <v>3</v>
      </c>
      <c r="I140" s="217"/>
      <c r="J140" s="218">
        <f>ROUND(I140*H140,2)</f>
        <v>0</v>
      </c>
      <c r="K140" s="214" t="s">
        <v>107</v>
      </c>
      <c r="L140" s="41"/>
      <c r="M140" s="219" t="s">
        <v>19</v>
      </c>
      <c r="N140" s="220" t="s">
        <v>40</v>
      </c>
      <c r="O140" s="81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336</v>
      </c>
      <c r="AT140" s="185" t="s">
        <v>333</v>
      </c>
      <c r="AU140" s="185" t="s">
        <v>77</v>
      </c>
      <c r="AY140" s="14" t="s">
        <v>109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4" t="s">
        <v>77</v>
      </c>
      <c r="BK140" s="186">
        <f>ROUND(I140*H140,2)</f>
        <v>0</v>
      </c>
      <c r="BL140" s="14" t="s">
        <v>336</v>
      </c>
      <c r="BM140" s="185" t="s">
        <v>510</v>
      </c>
    </row>
    <row r="141" s="2" customFormat="1" ht="16.5" customHeight="1">
      <c r="A141" s="35"/>
      <c r="B141" s="36"/>
      <c r="C141" s="212" t="s">
        <v>511</v>
      </c>
      <c r="D141" s="212" t="s">
        <v>333</v>
      </c>
      <c r="E141" s="213" t="s">
        <v>508</v>
      </c>
      <c r="F141" s="214" t="s">
        <v>509</v>
      </c>
      <c r="G141" s="215" t="s">
        <v>115</v>
      </c>
      <c r="H141" s="216">
        <v>3</v>
      </c>
      <c r="I141" s="217"/>
      <c r="J141" s="218">
        <f>ROUND(I141*H141,2)</f>
        <v>0</v>
      </c>
      <c r="K141" s="214" t="s">
        <v>107</v>
      </c>
      <c r="L141" s="41"/>
      <c r="M141" s="219" t="s">
        <v>19</v>
      </c>
      <c r="N141" s="220" t="s">
        <v>40</v>
      </c>
      <c r="O141" s="81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336</v>
      </c>
      <c r="AT141" s="185" t="s">
        <v>333</v>
      </c>
      <c r="AU141" s="185" t="s">
        <v>77</v>
      </c>
      <c r="AY141" s="14" t="s">
        <v>109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4" t="s">
        <v>77</v>
      </c>
      <c r="BK141" s="186">
        <f>ROUND(I141*H141,2)</f>
        <v>0</v>
      </c>
      <c r="BL141" s="14" t="s">
        <v>336</v>
      </c>
      <c r="BM141" s="185" t="s">
        <v>512</v>
      </c>
    </row>
    <row r="142" s="2" customFormat="1" ht="16.5" customHeight="1">
      <c r="A142" s="35"/>
      <c r="B142" s="36"/>
      <c r="C142" s="212" t="s">
        <v>157</v>
      </c>
      <c r="D142" s="212" t="s">
        <v>333</v>
      </c>
      <c r="E142" s="213" t="s">
        <v>513</v>
      </c>
      <c r="F142" s="214" t="s">
        <v>514</v>
      </c>
      <c r="G142" s="215" t="s">
        <v>115</v>
      </c>
      <c r="H142" s="216">
        <v>3</v>
      </c>
      <c r="I142" s="217"/>
      <c r="J142" s="218">
        <f>ROUND(I142*H142,2)</f>
        <v>0</v>
      </c>
      <c r="K142" s="214" t="s">
        <v>107</v>
      </c>
      <c r="L142" s="41"/>
      <c r="M142" s="219" t="s">
        <v>19</v>
      </c>
      <c r="N142" s="220" t="s">
        <v>40</v>
      </c>
      <c r="O142" s="81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336</v>
      </c>
      <c r="AT142" s="185" t="s">
        <v>333</v>
      </c>
      <c r="AU142" s="185" t="s">
        <v>77</v>
      </c>
      <c r="AY142" s="14" t="s">
        <v>109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4" t="s">
        <v>77</v>
      </c>
      <c r="BK142" s="186">
        <f>ROUND(I142*H142,2)</f>
        <v>0</v>
      </c>
      <c r="BL142" s="14" t="s">
        <v>336</v>
      </c>
      <c r="BM142" s="185" t="s">
        <v>515</v>
      </c>
    </row>
    <row r="143" s="2" customFormat="1" ht="16.5" customHeight="1">
      <c r="A143" s="35"/>
      <c r="B143" s="36"/>
      <c r="C143" s="212" t="s">
        <v>516</v>
      </c>
      <c r="D143" s="212" t="s">
        <v>333</v>
      </c>
      <c r="E143" s="213" t="s">
        <v>513</v>
      </c>
      <c r="F143" s="214" t="s">
        <v>514</v>
      </c>
      <c r="G143" s="215" t="s">
        <v>115</v>
      </c>
      <c r="H143" s="216">
        <v>1</v>
      </c>
      <c r="I143" s="217"/>
      <c r="J143" s="218">
        <f>ROUND(I143*H143,2)</f>
        <v>0</v>
      </c>
      <c r="K143" s="214" t="s">
        <v>107</v>
      </c>
      <c r="L143" s="41"/>
      <c r="M143" s="219" t="s">
        <v>19</v>
      </c>
      <c r="N143" s="220" t="s">
        <v>40</v>
      </c>
      <c r="O143" s="81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336</v>
      </c>
      <c r="AT143" s="185" t="s">
        <v>333</v>
      </c>
      <c r="AU143" s="185" t="s">
        <v>77</v>
      </c>
      <c r="AY143" s="14" t="s">
        <v>109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4" t="s">
        <v>77</v>
      </c>
      <c r="BK143" s="186">
        <f>ROUND(I143*H143,2)</f>
        <v>0</v>
      </c>
      <c r="BL143" s="14" t="s">
        <v>336</v>
      </c>
      <c r="BM143" s="185" t="s">
        <v>517</v>
      </c>
    </row>
    <row r="144" s="2" customFormat="1" ht="16.5" customHeight="1">
      <c r="A144" s="35"/>
      <c r="B144" s="36"/>
      <c r="C144" s="212" t="s">
        <v>161</v>
      </c>
      <c r="D144" s="212" t="s">
        <v>333</v>
      </c>
      <c r="E144" s="213" t="s">
        <v>518</v>
      </c>
      <c r="F144" s="214" t="s">
        <v>519</v>
      </c>
      <c r="G144" s="215" t="s">
        <v>115</v>
      </c>
      <c r="H144" s="216">
        <v>3</v>
      </c>
      <c r="I144" s="217"/>
      <c r="J144" s="218">
        <f>ROUND(I144*H144,2)</f>
        <v>0</v>
      </c>
      <c r="K144" s="214" t="s">
        <v>107</v>
      </c>
      <c r="L144" s="41"/>
      <c r="M144" s="219" t="s">
        <v>19</v>
      </c>
      <c r="N144" s="220" t="s">
        <v>40</v>
      </c>
      <c r="O144" s="81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5" t="s">
        <v>336</v>
      </c>
      <c r="AT144" s="185" t="s">
        <v>333</v>
      </c>
      <c r="AU144" s="185" t="s">
        <v>77</v>
      </c>
      <c r="AY144" s="14" t="s">
        <v>109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4" t="s">
        <v>77</v>
      </c>
      <c r="BK144" s="186">
        <f>ROUND(I144*H144,2)</f>
        <v>0</v>
      </c>
      <c r="BL144" s="14" t="s">
        <v>336</v>
      </c>
      <c r="BM144" s="185" t="s">
        <v>520</v>
      </c>
    </row>
    <row r="145" s="2" customFormat="1" ht="16.5" customHeight="1">
      <c r="A145" s="35"/>
      <c r="B145" s="36"/>
      <c r="C145" s="212" t="s">
        <v>521</v>
      </c>
      <c r="D145" s="212" t="s">
        <v>333</v>
      </c>
      <c r="E145" s="213" t="s">
        <v>518</v>
      </c>
      <c r="F145" s="214" t="s">
        <v>519</v>
      </c>
      <c r="G145" s="215" t="s">
        <v>115</v>
      </c>
      <c r="H145" s="216">
        <v>3</v>
      </c>
      <c r="I145" s="217"/>
      <c r="J145" s="218">
        <f>ROUND(I145*H145,2)</f>
        <v>0</v>
      </c>
      <c r="K145" s="214" t="s">
        <v>107</v>
      </c>
      <c r="L145" s="41"/>
      <c r="M145" s="219" t="s">
        <v>19</v>
      </c>
      <c r="N145" s="220" t="s">
        <v>40</v>
      </c>
      <c r="O145" s="81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5" t="s">
        <v>336</v>
      </c>
      <c r="AT145" s="185" t="s">
        <v>333</v>
      </c>
      <c r="AU145" s="185" t="s">
        <v>77</v>
      </c>
      <c r="AY145" s="14" t="s">
        <v>109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4" t="s">
        <v>77</v>
      </c>
      <c r="BK145" s="186">
        <f>ROUND(I145*H145,2)</f>
        <v>0</v>
      </c>
      <c r="BL145" s="14" t="s">
        <v>336</v>
      </c>
      <c r="BM145" s="185" t="s">
        <v>522</v>
      </c>
    </row>
    <row r="146" s="2" customFormat="1" ht="24.15" customHeight="1">
      <c r="A146" s="35"/>
      <c r="B146" s="36"/>
      <c r="C146" s="212" t="s">
        <v>523</v>
      </c>
      <c r="D146" s="212" t="s">
        <v>333</v>
      </c>
      <c r="E146" s="213" t="s">
        <v>524</v>
      </c>
      <c r="F146" s="214" t="s">
        <v>525</v>
      </c>
      <c r="G146" s="215" t="s">
        <v>115</v>
      </c>
      <c r="H146" s="216">
        <v>3</v>
      </c>
      <c r="I146" s="217"/>
      <c r="J146" s="218">
        <f>ROUND(I146*H146,2)</f>
        <v>0</v>
      </c>
      <c r="K146" s="214" t="s">
        <v>107</v>
      </c>
      <c r="L146" s="41"/>
      <c r="M146" s="219" t="s">
        <v>19</v>
      </c>
      <c r="N146" s="220" t="s">
        <v>40</v>
      </c>
      <c r="O146" s="81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336</v>
      </c>
      <c r="AT146" s="185" t="s">
        <v>333</v>
      </c>
      <c r="AU146" s="185" t="s">
        <v>77</v>
      </c>
      <c r="AY146" s="14" t="s">
        <v>109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4" t="s">
        <v>77</v>
      </c>
      <c r="BK146" s="186">
        <f>ROUND(I146*H146,2)</f>
        <v>0</v>
      </c>
      <c r="BL146" s="14" t="s">
        <v>336</v>
      </c>
      <c r="BM146" s="185" t="s">
        <v>526</v>
      </c>
    </row>
    <row r="147" s="2" customFormat="1" ht="21.75" customHeight="1">
      <c r="A147" s="35"/>
      <c r="B147" s="36"/>
      <c r="C147" s="212" t="s">
        <v>527</v>
      </c>
      <c r="D147" s="212" t="s">
        <v>333</v>
      </c>
      <c r="E147" s="213" t="s">
        <v>528</v>
      </c>
      <c r="F147" s="214" t="s">
        <v>529</v>
      </c>
      <c r="G147" s="215" t="s">
        <v>115</v>
      </c>
      <c r="H147" s="216">
        <v>3</v>
      </c>
      <c r="I147" s="217"/>
      <c r="J147" s="218">
        <f>ROUND(I147*H147,2)</f>
        <v>0</v>
      </c>
      <c r="K147" s="214" t="s">
        <v>107</v>
      </c>
      <c r="L147" s="41"/>
      <c r="M147" s="219" t="s">
        <v>19</v>
      </c>
      <c r="N147" s="220" t="s">
        <v>40</v>
      </c>
      <c r="O147" s="81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336</v>
      </c>
      <c r="AT147" s="185" t="s">
        <v>333</v>
      </c>
      <c r="AU147" s="185" t="s">
        <v>77</v>
      </c>
      <c r="AY147" s="14" t="s">
        <v>109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4" t="s">
        <v>77</v>
      </c>
      <c r="BK147" s="186">
        <f>ROUND(I147*H147,2)</f>
        <v>0</v>
      </c>
      <c r="BL147" s="14" t="s">
        <v>336</v>
      </c>
      <c r="BM147" s="185" t="s">
        <v>530</v>
      </c>
    </row>
    <row r="148" s="2" customFormat="1" ht="16.5" customHeight="1">
      <c r="A148" s="35"/>
      <c r="B148" s="36"/>
      <c r="C148" s="212" t="s">
        <v>531</v>
      </c>
      <c r="D148" s="212" t="s">
        <v>333</v>
      </c>
      <c r="E148" s="213" t="s">
        <v>532</v>
      </c>
      <c r="F148" s="214" t="s">
        <v>533</v>
      </c>
      <c r="G148" s="215" t="s">
        <v>115</v>
      </c>
      <c r="H148" s="216">
        <v>3</v>
      </c>
      <c r="I148" s="217"/>
      <c r="J148" s="218">
        <f>ROUND(I148*H148,2)</f>
        <v>0</v>
      </c>
      <c r="K148" s="214" t="s">
        <v>107</v>
      </c>
      <c r="L148" s="41"/>
      <c r="M148" s="219" t="s">
        <v>19</v>
      </c>
      <c r="N148" s="220" t="s">
        <v>40</v>
      </c>
      <c r="O148" s="81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336</v>
      </c>
      <c r="AT148" s="185" t="s">
        <v>333</v>
      </c>
      <c r="AU148" s="185" t="s">
        <v>77</v>
      </c>
      <c r="AY148" s="14" t="s">
        <v>109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4" t="s">
        <v>77</v>
      </c>
      <c r="BK148" s="186">
        <f>ROUND(I148*H148,2)</f>
        <v>0</v>
      </c>
      <c r="BL148" s="14" t="s">
        <v>336</v>
      </c>
      <c r="BM148" s="185" t="s">
        <v>534</v>
      </c>
    </row>
    <row r="149" s="2" customFormat="1" ht="24.15" customHeight="1">
      <c r="A149" s="35"/>
      <c r="B149" s="36"/>
      <c r="C149" s="212" t="s">
        <v>535</v>
      </c>
      <c r="D149" s="212" t="s">
        <v>333</v>
      </c>
      <c r="E149" s="213" t="s">
        <v>536</v>
      </c>
      <c r="F149" s="214" t="s">
        <v>537</v>
      </c>
      <c r="G149" s="215" t="s">
        <v>115</v>
      </c>
      <c r="H149" s="216">
        <v>1</v>
      </c>
      <c r="I149" s="217"/>
      <c r="J149" s="218">
        <f>ROUND(I149*H149,2)</f>
        <v>0</v>
      </c>
      <c r="K149" s="214" t="s">
        <v>107</v>
      </c>
      <c r="L149" s="41"/>
      <c r="M149" s="219" t="s">
        <v>19</v>
      </c>
      <c r="N149" s="220" t="s">
        <v>40</v>
      </c>
      <c r="O149" s="81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336</v>
      </c>
      <c r="AT149" s="185" t="s">
        <v>333</v>
      </c>
      <c r="AU149" s="185" t="s">
        <v>77</v>
      </c>
      <c r="AY149" s="14" t="s">
        <v>109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4" t="s">
        <v>77</v>
      </c>
      <c r="BK149" s="186">
        <f>ROUND(I149*H149,2)</f>
        <v>0</v>
      </c>
      <c r="BL149" s="14" t="s">
        <v>336</v>
      </c>
      <c r="BM149" s="185" t="s">
        <v>538</v>
      </c>
    </row>
    <row r="150" s="2" customFormat="1" ht="33" customHeight="1">
      <c r="A150" s="35"/>
      <c r="B150" s="36"/>
      <c r="C150" s="212" t="s">
        <v>539</v>
      </c>
      <c r="D150" s="212" t="s">
        <v>333</v>
      </c>
      <c r="E150" s="213" t="s">
        <v>540</v>
      </c>
      <c r="F150" s="214" t="s">
        <v>541</v>
      </c>
      <c r="G150" s="215" t="s">
        <v>115</v>
      </c>
      <c r="H150" s="216">
        <v>3</v>
      </c>
      <c r="I150" s="217"/>
      <c r="J150" s="218">
        <f>ROUND(I150*H150,2)</f>
        <v>0</v>
      </c>
      <c r="K150" s="214" t="s">
        <v>107</v>
      </c>
      <c r="L150" s="41"/>
      <c r="M150" s="219" t="s">
        <v>19</v>
      </c>
      <c r="N150" s="220" t="s">
        <v>40</v>
      </c>
      <c r="O150" s="81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336</v>
      </c>
      <c r="AT150" s="185" t="s">
        <v>333</v>
      </c>
      <c r="AU150" s="185" t="s">
        <v>77</v>
      </c>
      <c r="AY150" s="14" t="s">
        <v>109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4" t="s">
        <v>77</v>
      </c>
      <c r="BK150" s="186">
        <f>ROUND(I150*H150,2)</f>
        <v>0</v>
      </c>
      <c r="BL150" s="14" t="s">
        <v>336</v>
      </c>
      <c r="BM150" s="185" t="s">
        <v>542</v>
      </c>
    </row>
    <row r="151" s="2" customFormat="1" ht="16.5" customHeight="1">
      <c r="A151" s="35"/>
      <c r="B151" s="36"/>
      <c r="C151" s="212" t="s">
        <v>543</v>
      </c>
      <c r="D151" s="212" t="s">
        <v>333</v>
      </c>
      <c r="E151" s="213" t="s">
        <v>544</v>
      </c>
      <c r="F151" s="214" t="s">
        <v>545</v>
      </c>
      <c r="G151" s="215" t="s">
        <v>115</v>
      </c>
      <c r="H151" s="216">
        <v>3</v>
      </c>
      <c r="I151" s="217"/>
      <c r="J151" s="218">
        <f>ROUND(I151*H151,2)</f>
        <v>0</v>
      </c>
      <c r="K151" s="214" t="s">
        <v>107</v>
      </c>
      <c r="L151" s="41"/>
      <c r="M151" s="219" t="s">
        <v>19</v>
      </c>
      <c r="N151" s="220" t="s">
        <v>40</v>
      </c>
      <c r="O151" s="81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336</v>
      </c>
      <c r="AT151" s="185" t="s">
        <v>333</v>
      </c>
      <c r="AU151" s="185" t="s">
        <v>77</v>
      </c>
      <c r="AY151" s="14" t="s">
        <v>109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4" t="s">
        <v>77</v>
      </c>
      <c r="BK151" s="186">
        <f>ROUND(I151*H151,2)</f>
        <v>0</v>
      </c>
      <c r="BL151" s="14" t="s">
        <v>336</v>
      </c>
      <c r="BM151" s="185" t="s">
        <v>546</v>
      </c>
    </row>
    <row r="152" s="2" customFormat="1" ht="24.15" customHeight="1">
      <c r="A152" s="35"/>
      <c r="B152" s="36"/>
      <c r="C152" s="212" t="s">
        <v>547</v>
      </c>
      <c r="D152" s="212" t="s">
        <v>333</v>
      </c>
      <c r="E152" s="213" t="s">
        <v>548</v>
      </c>
      <c r="F152" s="214" t="s">
        <v>549</v>
      </c>
      <c r="G152" s="215" t="s">
        <v>115</v>
      </c>
      <c r="H152" s="216">
        <v>1</v>
      </c>
      <c r="I152" s="217"/>
      <c r="J152" s="218">
        <f>ROUND(I152*H152,2)</f>
        <v>0</v>
      </c>
      <c r="K152" s="214" t="s">
        <v>107</v>
      </c>
      <c r="L152" s="41"/>
      <c r="M152" s="219" t="s">
        <v>19</v>
      </c>
      <c r="N152" s="220" t="s">
        <v>40</v>
      </c>
      <c r="O152" s="81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336</v>
      </c>
      <c r="AT152" s="185" t="s">
        <v>333</v>
      </c>
      <c r="AU152" s="185" t="s">
        <v>77</v>
      </c>
      <c r="AY152" s="14" t="s">
        <v>109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4" t="s">
        <v>77</v>
      </c>
      <c r="BK152" s="186">
        <f>ROUND(I152*H152,2)</f>
        <v>0</v>
      </c>
      <c r="BL152" s="14" t="s">
        <v>336</v>
      </c>
      <c r="BM152" s="185" t="s">
        <v>550</v>
      </c>
    </row>
    <row r="153" s="2" customFormat="1" ht="24.15" customHeight="1">
      <c r="A153" s="35"/>
      <c r="B153" s="36"/>
      <c r="C153" s="212" t="s">
        <v>551</v>
      </c>
      <c r="D153" s="212" t="s">
        <v>333</v>
      </c>
      <c r="E153" s="213" t="s">
        <v>548</v>
      </c>
      <c r="F153" s="214" t="s">
        <v>549</v>
      </c>
      <c r="G153" s="215" t="s">
        <v>115</v>
      </c>
      <c r="H153" s="216">
        <v>1</v>
      </c>
      <c r="I153" s="217"/>
      <c r="J153" s="218">
        <f>ROUND(I153*H153,2)</f>
        <v>0</v>
      </c>
      <c r="K153" s="214" t="s">
        <v>107</v>
      </c>
      <c r="L153" s="41"/>
      <c r="M153" s="219" t="s">
        <v>19</v>
      </c>
      <c r="N153" s="220" t="s">
        <v>40</v>
      </c>
      <c r="O153" s="81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5" t="s">
        <v>336</v>
      </c>
      <c r="AT153" s="185" t="s">
        <v>333</v>
      </c>
      <c r="AU153" s="185" t="s">
        <v>77</v>
      </c>
      <c r="AY153" s="14" t="s">
        <v>109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4" t="s">
        <v>77</v>
      </c>
      <c r="BK153" s="186">
        <f>ROUND(I153*H153,2)</f>
        <v>0</v>
      </c>
      <c r="BL153" s="14" t="s">
        <v>336</v>
      </c>
      <c r="BM153" s="185" t="s">
        <v>552</v>
      </c>
    </row>
    <row r="154" s="2" customFormat="1" ht="24.15" customHeight="1">
      <c r="A154" s="35"/>
      <c r="B154" s="36"/>
      <c r="C154" s="212" t="s">
        <v>553</v>
      </c>
      <c r="D154" s="212" t="s">
        <v>333</v>
      </c>
      <c r="E154" s="213" t="s">
        <v>548</v>
      </c>
      <c r="F154" s="214" t="s">
        <v>549</v>
      </c>
      <c r="G154" s="215" t="s">
        <v>115</v>
      </c>
      <c r="H154" s="216">
        <v>1</v>
      </c>
      <c r="I154" s="217"/>
      <c r="J154" s="218">
        <f>ROUND(I154*H154,2)</f>
        <v>0</v>
      </c>
      <c r="K154" s="214" t="s">
        <v>107</v>
      </c>
      <c r="L154" s="41"/>
      <c r="M154" s="219" t="s">
        <v>19</v>
      </c>
      <c r="N154" s="220" t="s">
        <v>40</v>
      </c>
      <c r="O154" s="81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336</v>
      </c>
      <c r="AT154" s="185" t="s">
        <v>333</v>
      </c>
      <c r="AU154" s="185" t="s">
        <v>77</v>
      </c>
      <c r="AY154" s="14" t="s">
        <v>109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4" t="s">
        <v>77</v>
      </c>
      <c r="BK154" s="186">
        <f>ROUND(I154*H154,2)</f>
        <v>0</v>
      </c>
      <c r="BL154" s="14" t="s">
        <v>336</v>
      </c>
      <c r="BM154" s="185" t="s">
        <v>554</v>
      </c>
    </row>
    <row r="155" s="2" customFormat="1" ht="16.5" customHeight="1">
      <c r="A155" s="35"/>
      <c r="B155" s="36"/>
      <c r="C155" s="212" t="s">
        <v>555</v>
      </c>
      <c r="D155" s="212" t="s">
        <v>333</v>
      </c>
      <c r="E155" s="213" t="s">
        <v>556</v>
      </c>
      <c r="F155" s="214" t="s">
        <v>557</v>
      </c>
      <c r="G155" s="215" t="s">
        <v>115</v>
      </c>
      <c r="H155" s="216">
        <v>1</v>
      </c>
      <c r="I155" s="217"/>
      <c r="J155" s="218">
        <f>ROUND(I155*H155,2)</f>
        <v>0</v>
      </c>
      <c r="K155" s="214" t="s">
        <v>107</v>
      </c>
      <c r="L155" s="41"/>
      <c r="M155" s="219" t="s">
        <v>19</v>
      </c>
      <c r="N155" s="220" t="s">
        <v>40</v>
      </c>
      <c r="O155" s="81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336</v>
      </c>
      <c r="AT155" s="185" t="s">
        <v>333</v>
      </c>
      <c r="AU155" s="185" t="s">
        <v>77</v>
      </c>
      <c r="AY155" s="14" t="s">
        <v>109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4" t="s">
        <v>77</v>
      </c>
      <c r="BK155" s="186">
        <f>ROUND(I155*H155,2)</f>
        <v>0</v>
      </c>
      <c r="BL155" s="14" t="s">
        <v>336</v>
      </c>
      <c r="BM155" s="185" t="s">
        <v>558</v>
      </c>
    </row>
    <row r="156" s="2" customFormat="1" ht="44.25" customHeight="1">
      <c r="A156" s="35"/>
      <c r="B156" s="36"/>
      <c r="C156" s="212" t="s">
        <v>559</v>
      </c>
      <c r="D156" s="212" t="s">
        <v>333</v>
      </c>
      <c r="E156" s="213" t="s">
        <v>560</v>
      </c>
      <c r="F156" s="214" t="s">
        <v>561</v>
      </c>
      <c r="G156" s="215" t="s">
        <v>115</v>
      </c>
      <c r="H156" s="216">
        <v>3</v>
      </c>
      <c r="I156" s="217"/>
      <c r="J156" s="218">
        <f>ROUND(I156*H156,2)</f>
        <v>0</v>
      </c>
      <c r="K156" s="214" t="s">
        <v>107</v>
      </c>
      <c r="L156" s="41"/>
      <c r="M156" s="219" t="s">
        <v>19</v>
      </c>
      <c r="N156" s="220" t="s">
        <v>40</v>
      </c>
      <c r="O156" s="81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336</v>
      </c>
      <c r="AT156" s="185" t="s">
        <v>333</v>
      </c>
      <c r="AU156" s="185" t="s">
        <v>77</v>
      </c>
      <c r="AY156" s="14" t="s">
        <v>109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4" t="s">
        <v>77</v>
      </c>
      <c r="BK156" s="186">
        <f>ROUND(I156*H156,2)</f>
        <v>0</v>
      </c>
      <c r="BL156" s="14" t="s">
        <v>336</v>
      </c>
      <c r="BM156" s="185" t="s">
        <v>562</v>
      </c>
    </row>
    <row r="157" s="2" customFormat="1" ht="44.25" customHeight="1">
      <c r="A157" s="35"/>
      <c r="B157" s="36"/>
      <c r="C157" s="212" t="s">
        <v>563</v>
      </c>
      <c r="D157" s="212" t="s">
        <v>333</v>
      </c>
      <c r="E157" s="213" t="s">
        <v>564</v>
      </c>
      <c r="F157" s="214" t="s">
        <v>565</v>
      </c>
      <c r="G157" s="215" t="s">
        <v>115</v>
      </c>
      <c r="H157" s="216">
        <v>1</v>
      </c>
      <c r="I157" s="217"/>
      <c r="J157" s="218">
        <f>ROUND(I157*H157,2)</f>
        <v>0</v>
      </c>
      <c r="K157" s="214" t="s">
        <v>107</v>
      </c>
      <c r="L157" s="41"/>
      <c r="M157" s="219" t="s">
        <v>19</v>
      </c>
      <c r="N157" s="220" t="s">
        <v>40</v>
      </c>
      <c r="O157" s="81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5" t="s">
        <v>336</v>
      </c>
      <c r="AT157" s="185" t="s">
        <v>333</v>
      </c>
      <c r="AU157" s="185" t="s">
        <v>77</v>
      </c>
      <c r="AY157" s="14" t="s">
        <v>109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4" t="s">
        <v>77</v>
      </c>
      <c r="BK157" s="186">
        <f>ROUND(I157*H157,2)</f>
        <v>0</v>
      </c>
      <c r="BL157" s="14" t="s">
        <v>336</v>
      </c>
      <c r="BM157" s="185" t="s">
        <v>566</v>
      </c>
    </row>
    <row r="158" s="2" customFormat="1" ht="44.25" customHeight="1">
      <c r="A158" s="35"/>
      <c r="B158" s="36"/>
      <c r="C158" s="212" t="s">
        <v>567</v>
      </c>
      <c r="D158" s="212" t="s">
        <v>333</v>
      </c>
      <c r="E158" s="213" t="s">
        <v>568</v>
      </c>
      <c r="F158" s="214" t="s">
        <v>569</v>
      </c>
      <c r="G158" s="215" t="s">
        <v>115</v>
      </c>
      <c r="H158" s="216">
        <v>3</v>
      </c>
      <c r="I158" s="217"/>
      <c r="J158" s="218">
        <f>ROUND(I158*H158,2)</f>
        <v>0</v>
      </c>
      <c r="K158" s="214" t="s">
        <v>107</v>
      </c>
      <c r="L158" s="41"/>
      <c r="M158" s="219" t="s">
        <v>19</v>
      </c>
      <c r="N158" s="220" t="s">
        <v>40</v>
      </c>
      <c r="O158" s="81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5" t="s">
        <v>336</v>
      </c>
      <c r="AT158" s="185" t="s">
        <v>333</v>
      </c>
      <c r="AU158" s="185" t="s">
        <v>77</v>
      </c>
      <c r="AY158" s="14" t="s">
        <v>109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4" t="s">
        <v>77</v>
      </c>
      <c r="BK158" s="186">
        <f>ROUND(I158*H158,2)</f>
        <v>0</v>
      </c>
      <c r="BL158" s="14" t="s">
        <v>336</v>
      </c>
      <c r="BM158" s="185" t="s">
        <v>570</v>
      </c>
    </row>
    <row r="159" s="2" customFormat="1" ht="44.25" customHeight="1">
      <c r="A159" s="35"/>
      <c r="B159" s="36"/>
      <c r="C159" s="212" t="s">
        <v>571</v>
      </c>
      <c r="D159" s="212" t="s">
        <v>333</v>
      </c>
      <c r="E159" s="213" t="s">
        <v>572</v>
      </c>
      <c r="F159" s="214" t="s">
        <v>573</v>
      </c>
      <c r="G159" s="215" t="s">
        <v>115</v>
      </c>
      <c r="H159" s="216">
        <v>1</v>
      </c>
      <c r="I159" s="217"/>
      <c r="J159" s="218">
        <f>ROUND(I159*H159,2)</f>
        <v>0</v>
      </c>
      <c r="K159" s="214" t="s">
        <v>107</v>
      </c>
      <c r="L159" s="41"/>
      <c r="M159" s="219" t="s">
        <v>19</v>
      </c>
      <c r="N159" s="220" t="s">
        <v>40</v>
      </c>
      <c r="O159" s="81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5" t="s">
        <v>336</v>
      </c>
      <c r="AT159" s="185" t="s">
        <v>333</v>
      </c>
      <c r="AU159" s="185" t="s">
        <v>77</v>
      </c>
      <c r="AY159" s="14" t="s">
        <v>109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4" t="s">
        <v>77</v>
      </c>
      <c r="BK159" s="186">
        <f>ROUND(I159*H159,2)</f>
        <v>0</v>
      </c>
      <c r="BL159" s="14" t="s">
        <v>336</v>
      </c>
      <c r="BM159" s="185" t="s">
        <v>574</v>
      </c>
    </row>
    <row r="160" s="2" customFormat="1" ht="44.25" customHeight="1">
      <c r="A160" s="35"/>
      <c r="B160" s="36"/>
      <c r="C160" s="212" t="s">
        <v>575</v>
      </c>
      <c r="D160" s="212" t="s">
        <v>333</v>
      </c>
      <c r="E160" s="213" t="s">
        <v>576</v>
      </c>
      <c r="F160" s="214" t="s">
        <v>577</v>
      </c>
      <c r="G160" s="215" t="s">
        <v>115</v>
      </c>
      <c r="H160" s="216">
        <v>3</v>
      </c>
      <c r="I160" s="217"/>
      <c r="J160" s="218">
        <f>ROUND(I160*H160,2)</f>
        <v>0</v>
      </c>
      <c r="K160" s="214" t="s">
        <v>107</v>
      </c>
      <c r="L160" s="41"/>
      <c r="M160" s="219" t="s">
        <v>19</v>
      </c>
      <c r="N160" s="220" t="s">
        <v>40</v>
      </c>
      <c r="O160" s="81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336</v>
      </c>
      <c r="AT160" s="185" t="s">
        <v>333</v>
      </c>
      <c r="AU160" s="185" t="s">
        <v>77</v>
      </c>
      <c r="AY160" s="14" t="s">
        <v>109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4" t="s">
        <v>77</v>
      </c>
      <c r="BK160" s="186">
        <f>ROUND(I160*H160,2)</f>
        <v>0</v>
      </c>
      <c r="BL160" s="14" t="s">
        <v>336</v>
      </c>
      <c r="BM160" s="185" t="s">
        <v>578</v>
      </c>
    </row>
    <row r="161" s="2" customFormat="1" ht="44.25" customHeight="1">
      <c r="A161" s="35"/>
      <c r="B161" s="36"/>
      <c r="C161" s="212" t="s">
        <v>579</v>
      </c>
      <c r="D161" s="212" t="s">
        <v>333</v>
      </c>
      <c r="E161" s="213" t="s">
        <v>580</v>
      </c>
      <c r="F161" s="214" t="s">
        <v>581</v>
      </c>
      <c r="G161" s="215" t="s">
        <v>115</v>
      </c>
      <c r="H161" s="216">
        <v>3</v>
      </c>
      <c r="I161" s="217"/>
      <c r="J161" s="218">
        <f>ROUND(I161*H161,2)</f>
        <v>0</v>
      </c>
      <c r="K161" s="214" t="s">
        <v>107</v>
      </c>
      <c r="L161" s="41"/>
      <c r="M161" s="219" t="s">
        <v>19</v>
      </c>
      <c r="N161" s="220" t="s">
        <v>40</v>
      </c>
      <c r="O161" s="81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5" t="s">
        <v>336</v>
      </c>
      <c r="AT161" s="185" t="s">
        <v>333</v>
      </c>
      <c r="AU161" s="185" t="s">
        <v>77</v>
      </c>
      <c r="AY161" s="14" t="s">
        <v>109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4" t="s">
        <v>77</v>
      </c>
      <c r="BK161" s="186">
        <f>ROUND(I161*H161,2)</f>
        <v>0</v>
      </c>
      <c r="BL161" s="14" t="s">
        <v>336</v>
      </c>
      <c r="BM161" s="185" t="s">
        <v>582</v>
      </c>
    </row>
    <row r="162" s="2" customFormat="1" ht="37.8" customHeight="1">
      <c r="A162" s="35"/>
      <c r="B162" s="36"/>
      <c r="C162" s="212" t="s">
        <v>583</v>
      </c>
      <c r="D162" s="212" t="s">
        <v>333</v>
      </c>
      <c r="E162" s="213" t="s">
        <v>584</v>
      </c>
      <c r="F162" s="214" t="s">
        <v>585</v>
      </c>
      <c r="G162" s="215" t="s">
        <v>115</v>
      </c>
      <c r="H162" s="216">
        <v>3</v>
      </c>
      <c r="I162" s="217"/>
      <c r="J162" s="218">
        <f>ROUND(I162*H162,2)</f>
        <v>0</v>
      </c>
      <c r="K162" s="214" t="s">
        <v>107</v>
      </c>
      <c r="L162" s="41"/>
      <c r="M162" s="219" t="s">
        <v>19</v>
      </c>
      <c r="N162" s="220" t="s">
        <v>40</v>
      </c>
      <c r="O162" s="81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5" t="s">
        <v>336</v>
      </c>
      <c r="AT162" s="185" t="s">
        <v>333</v>
      </c>
      <c r="AU162" s="185" t="s">
        <v>77</v>
      </c>
      <c r="AY162" s="14" t="s">
        <v>109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4" t="s">
        <v>77</v>
      </c>
      <c r="BK162" s="186">
        <f>ROUND(I162*H162,2)</f>
        <v>0</v>
      </c>
      <c r="BL162" s="14" t="s">
        <v>336</v>
      </c>
      <c r="BM162" s="185" t="s">
        <v>586</v>
      </c>
    </row>
    <row r="163" s="2" customFormat="1" ht="44.25" customHeight="1">
      <c r="A163" s="35"/>
      <c r="B163" s="36"/>
      <c r="C163" s="212" t="s">
        <v>587</v>
      </c>
      <c r="D163" s="212" t="s">
        <v>333</v>
      </c>
      <c r="E163" s="213" t="s">
        <v>588</v>
      </c>
      <c r="F163" s="214" t="s">
        <v>589</v>
      </c>
      <c r="G163" s="215" t="s">
        <v>115</v>
      </c>
      <c r="H163" s="216">
        <v>3</v>
      </c>
      <c r="I163" s="217"/>
      <c r="J163" s="218">
        <f>ROUND(I163*H163,2)</f>
        <v>0</v>
      </c>
      <c r="K163" s="214" t="s">
        <v>107</v>
      </c>
      <c r="L163" s="41"/>
      <c r="M163" s="219" t="s">
        <v>19</v>
      </c>
      <c r="N163" s="220" t="s">
        <v>40</v>
      </c>
      <c r="O163" s="81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336</v>
      </c>
      <c r="AT163" s="185" t="s">
        <v>333</v>
      </c>
      <c r="AU163" s="185" t="s">
        <v>77</v>
      </c>
      <c r="AY163" s="14" t="s">
        <v>109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4" t="s">
        <v>77</v>
      </c>
      <c r="BK163" s="186">
        <f>ROUND(I163*H163,2)</f>
        <v>0</v>
      </c>
      <c r="BL163" s="14" t="s">
        <v>336</v>
      </c>
      <c r="BM163" s="185" t="s">
        <v>590</v>
      </c>
    </row>
    <row r="164" s="2" customFormat="1" ht="44.25" customHeight="1">
      <c r="A164" s="35"/>
      <c r="B164" s="36"/>
      <c r="C164" s="212" t="s">
        <v>591</v>
      </c>
      <c r="D164" s="212" t="s">
        <v>333</v>
      </c>
      <c r="E164" s="213" t="s">
        <v>592</v>
      </c>
      <c r="F164" s="214" t="s">
        <v>593</v>
      </c>
      <c r="G164" s="215" t="s">
        <v>115</v>
      </c>
      <c r="H164" s="216">
        <v>3</v>
      </c>
      <c r="I164" s="217"/>
      <c r="J164" s="218">
        <f>ROUND(I164*H164,2)</f>
        <v>0</v>
      </c>
      <c r="K164" s="214" t="s">
        <v>107</v>
      </c>
      <c r="L164" s="41"/>
      <c r="M164" s="219" t="s">
        <v>19</v>
      </c>
      <c r="N164" s="220" t="s">
        <v>40</v>
      </c>
      <c r="O164" s="81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336</v>
      </c>
      <c r="AT164" s="185" t="s">
        <v>333</v>
      </c>
      <c r="AU164" s="185" t="s">
        <v>77</v>
      </c>
      <c r="AY164" s="14" t="s">
        <v>109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4" t="s">
        <v>77</v>
      </c>
      <c r="BK164" s="186">
        <f>ROUND(I164*H164,2)</f>
        <v>0</v>
      </c>
      <c r="BL164" s="14" t="s">
        <v>336</v>
      </c>
      <c r="BM164" s="185" t="s">
        <v>594</v>
      </c>
    </row>
    <row r="165" s="2" customFormat="1" ht="44.25" customHeight="1">
      <c r="A165" s="35"/>
      <c r="B165" s="36"/>
      <c r="C165" s="212" t="s">
        <v>595</v>
      </c>
      <c r="D165" s="212" t="s">
        <v>333</v>
      </c>
      <c r="E165" s="213" t="s">
        <v>596</v>
      </c>
      <c r="F165" s="214" t="s">
        <v>597</v>
      </c>
      <c r="G165" s="215" t="s">
        <v>115</v>
      </c>
      <c r="H165" s="216">
        <v>3</v>
      </c>
      <c r="I165" s="217"/>
      <c r="J165" s="218">
        <f>ROUND(I165*H165,2)</f>
        <v>0</v>
      </c>
      <c r="K165" s="214" t="s">
        <v>107</v>
      </c>
      <c r="L165" s="41"/>
      <c r="M165" s="219" t="s">
        <v>19</v>
      </c>
      <c r="N165" s="220" t="s">
        <v>40</v>
      </c>
      <c r="O165" s="8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5" t="s">
        <v>336</v>
      </c>
      <c r="AT165" s="185" t="s">
        <v>333</v>
      </c>
      <c r="AU165" s="185" t="s">
        <v>77</v>
      </c>
      <c r="AY165" s="14" t="s">
        <v>109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4" t="s">
        <v>77</v>
      </c>
      <c r="BK165" s="186">
        <f>ROUND(I165*H165,2)</f>
        <v>0</v>
      </c>
      <c r="BL165" s="14" t="s">
        <v>336</v>
      </c>
      <c r="BM165" s="185" t="s">
        <v>598</v>
      </c>
    </row>
    <row r="166" s="2" customFormat="1" ht="44.25" customHeight="1">
      <c r="A166" s="35"/>
      <c r="B166" s="36"/>
      <c r="C166" s="212" t="s">
        <v>599</v>
      </c>
      <c r="D166" s="212" t="s">
        <v>333</v>
      </c>
      <c r="E166" s="213" t="s">
        <v>600</v>
      </c>
      <c r="F166" s="214" t="s">
        <v>601</v>
      </c>
      <c r="G166" s="215" t="s">
        <v>115</v>
      </c>
      <c r="H166" s="216">
        <v>1</v>
      </c>
      <c r="I166" s="217"/>
      <c r="J166" s="218">
        <f>ROUND(I166*H166,2)</f>
        <v>0</v>
      </c>
      <c r="K166" s="214" t="s">
        <v>107</v>
      </c>
      <c r="L166" s="41"/>
      <c r="M166" s="219" t="s">
        <v>19</v>
      </c>
      <c r="N166" s="220" t="s">
        <v>40</v>
      </c>
      <c r="O166" s="81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336</v>
      </c>
      <c r="AT166" s="185" t="s">
        <v>333</v>
      </c>
      <c r="AU166" s="185" t="s">
        <v>77</v>
      </c>
      <c r="AY166" s="14" t="s">
        <v>109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4" t="s">
        <v>77</v>
      </c>
      <c r="BK166" s="186">
        <f>ROUND(I166*H166,2)</f>
        <v>0</v>
      </c>
      <c r="BL166" s="14" t="s">
        <v>336</v>
      </c>
      <c r="BM166" s="185" t="s">
        <v>602</v>
      </c>
    </row>
    <row r="167" s="2" customFormat="1" ht="44.25" customHeight="1">
      <c r="A167" s="35"/>
      <c r="B167" s="36"/>
      <c r="C167" s="212" t="s">
        <v>603</v>
      </c>
      <c r="D167" s="212" t="s">
        <v>333</v>
      </c>
      <c r="E167" s="213" t="s">
        <v>604</v>
      </c>
      <c r="F167" s="214" t="s">
        <v>605</v>
      </c>
      <c r="G167" s="215" t="s">
        <v>115</v>
      </c>
      <c r="H167" s="216">
        <v>3</v>
      </c>
      <c r="I167" s="217"/>
      <c r="J167" s="218">
        <f>ROUND(I167*H167,2)</f>
        <v>0</v>
      </c>
      <c r="K167" s="214" t="s">
        <v>107</v>
      </c>
      <c r="L167" s="41"/>
      <c r="M167" s="219" t="s">
        <v>19</v>
      </c>
      <c r="N167" s="220" t="s">
        <v>40</v>
      </c>
      <c r="O167" s="81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5" t="s">
        <v>336</v>
      </c>
      <c r="AT167" s="185" t="s">
        <v>333</v>
      </c>
      <c r="AU167" s="185" t="s">
        <v>77</v>
      </c>
      <c r="AY167" s="14" t="s">
        <v>109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4" t="s">
        <v>77</v>
      </c>
      <c r="BK167" s="186">
        <f>ROUND(I167*H167,2)</f>
        <v>0</v>
      </c>
      <c r="BL167" s="14" t="s">
        <v>336</v>
      </c>
      <c r="BM167" s="185" t="s">
        <v>606</v>
      </c>
    </row>
    <row r="168" s="2" customFormat="1" ht="44.25" customHeight="1">
      <c r="A168" s="35"/>
      <c r="B168" s="36"/>
      <c r="C168" s="212" t="s">
        <v>607</v>
      </c>
      <c r="D168" s="212" t="s">
        <v>333</v>
      </c>
      <c r="E168" s="213" t="s">
        <v>608</v>
      </c>
      <c r="F168" s="214" t="s">
        <v>609</v>
      </c>
      <c r="G168" s="215" t="s">
        <v>115</v>
      </c>
      <c r="H168" s="216">
        <v>3</v>
      </c>
      <c r="I168" s="217"/>
      <c r="J168" s="218">
        <f>ROUND(I168*H168,2)</f>
        <v>0</v>
      </c>
      <c r="K168" s="214" t="s">
        <v>107</v>
      </c>
      <c r="L168" s="41"/>
      <c r="M168" s="219" t="s">
        <v>19</v>
      </c>
      <c r="N168" s="220" t="s">
        <v>40</v>
      </c>
      <c r="O168" s="81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336</v>
      </c>
      <c r="AT168" s="185" t="s">
        <v>333</v>
      </c>
      <c r="AU168" s="185" t="s">
        <v>77</v>
      </c>
      <c r="AY168" s="14" t="s">
        <v>109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4" t="s">
        <v>77</v>
      </c>
      <c r="BK168" s="186">
        <f>ROUND(I168*H168,2)</f>
        <v>0</v>
      </c>
      <c r="BL168" s="14" t="s">
        <v>336</v>
      </c>
      <c r="BM168" s="185" t="s">
        <v>610</v>
      </c>
    </row>
    <row r="169" s="2" customFormat="1" ht="37.8" customHeight="1">
      <c r="A169" s="35"/>
      <c r="B169" s="36"/>
      <c r="C169" s="212" t="s">
        <v>611</v>
      </c>
      <c r="D169" s="212" t="s">
        <v>333</v>
      </c>
      <c r="E169" s="213" t="s">
        <v>612</v>
      </c>
      <c r="F169" s="214" t="s">
        <v>613</v>
      </c>
      <c r="G169" s="215" t="s">
        <v>115</v>
      </c>
      <c r="H169" s="216">
        <v>3</v>
      </c>
      <c r="I169" s="217"/>
      <c r="J169" s="218">
        <f>ROUND(I169*H169,2)</f>
        <v>0</v>
      </c>
      <c r="K169" s="214" t="s">
        <v>107</v>
      </c>
      <c r="L169" s="41"/>
      <c r="M169" s="219" t="s">
        <v>19</v>
      </c>
      <c r="N169" s="220" t="s">
        <v>40</v>
      </c>
      <c r="O169" s="81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5" t="s">
        <v>336</v>
      </c>
      <c r="AT169" s="185" t="s">
        <v>333</v>
      </c>
      <c r="AU169" s="185" t="s">
        <v>77</v>
      </c>
      <c r="AY169" s="14" t="s">
        <v>109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4" t="s">
        <v>77</v>
      </c>
      <c r="BK169" s="186">
        <f>ROUND(I169*H169,2)</f>
        <v>0</v>
      </c>
      <c r="BL169" s="14" t="s">
        <v>336</v>
      </c>
      <c r="BM169" s="185" t="s">
        <v>614</v>
      </c>
    </row>
    <row r="170" s="2" customFormat="1" ht="44.25" customHeight="1">
      <c r="A170" s="35"/>
      <c r="B170" s="36"/>
      <c r="C170" s="212" t="s">
        <v>615</v>
      </c>
      <c r="D170" s="212" t="s">
        <v>333</v>
      </c>
      <c r="E170" s="213" t="s">
        <v>616</v>
      </c>
      <c r="F170" s="214" t="s">
        <v>617</v>
      </c>
      <c r="G170" s="215" t="s">
        <v>115</v>
      </c>
      <c r="H170" s="216">
        <v>3</v>
      </c>
      <c r="I170" s="217"/>
      <c r="J170" s="218">
        <f>ROUND(I170*H170,2)</f>
        <v>0</v>
      </c>
      <c r="K170" s="214" t="s">
        <v>107</v>
      </c>
      <c r="L170" s="41"/>
      <c r="M170" s="219" t="s">
        <v>19</v>
      </c>
      <c r="N170" s="220" t="s">
        <v>40</v>
      </c>
      <c r="O170" s="81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336</v>
      </c>
      <c r="AT170" s="185" t="s">
        <v>333</v>
      </c>
      <c r="AU170" s="185" t="s">
        <v>77</v>
      </c>
      <c r="AY170" s="14" t="s">
        <v>109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4" t="s">
        <v>77</v>
      </c>
      <c r="BK170" s="186">
        <f>ROUND(I170*H170,2)</f>
        <v>0</v>
      </c>
      <c r="BL170" s="14" t="s">
        <v>336</v>
      </c>
      <c r="BM170" s="185" t="s">
        <v>618</v>
      </c>
    </row>
    <row r="171" s="2" customFormat="1" ht="37.8" customHeight="1">
      <c r="A171" s="35"/>
      <c r="B171" s="36"/>
      <c r="C171" s="212" t="s">
        <v>619</v>
      </c>
      <c r="D171" s="212" t="s">
        <v>333</v>
      </c>
      <c r="E171" s="213" t="s">
        <v>620</v>
      </c>
      <c r="F171" s="214" t="s">
        <v>621</v>
      </c>
      <c r="G171" s="215" t="s">
        <v>115</v>
      </c>
      <c r="H171" s="216">
        <v>3</v>
      </c>
      <c r="I171" s="217"/>
      <c r="J171" s="218">
        <f>ROUND(I171*H171,2)</f>
        <v>0</v>
      </c>
      <c r="K171" s="214" t="s">
        <v>107</v>
      </c>
      <c r="L171" s="41"/>
      <c r="M171" s="219" t="s">
        <v>19</v>
      </c>
      <c r="N171" s="220" t="s">
        <v>40</v>
      </c>
      <c r="O171" s="81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5" t="s">
        <v>336</v>
      </c>
      <c r="AT171" s="185" t="s">
        <v>333</v>
      </c>
      <c r="AU171" s="185" t="s">
        <v>77</v>
      </c>
      <c r="AY171" s="14" t="s">
        <v>109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4" t="s">
        <v>77</v>
      </c>
      <c r="BK171" s="186">
        <f>ROUND(I171*H171,2)</f>
        <v>0</v>
      </c>
      <c r="BL171" s="14" t="s">
        <v>336</v>
      </c>
      <c r="BM171" s="185" t="s">
        <v>622</v>
      </c>
    </row>
    <row r="172" s="2" customFormat="1" ht="37.8" customHeight="1">
      <c r="A172" s="35"/>
      <c r="B172" s="36"/>
      <c r="C172" s="212" t="s">
        <v>623</v>
      </c>
      <c r="D172" s="212" t="s">
        <v>333</v>
      </c>
      <c r="E172" s="213" t="s">
        <v>624</v>
      </c>
      <c r="F172" s="214" t="s">
        <v>625</v>
      </c>
      <c r="G172" s="215" t="s">
        <v>115</v>
      </c>
      <c r="H172" s="216">
        <v>3</v>
      </c>
      <c r="I172" s="217"/>
      <c r="J172" s="218">
        <f>ROUND(I172*H172,2)</f>
        <v>0</v>
      </c>
      <c r="K172" s="214" t="s">
        <v>107</v>
      </c>
      <c r="L172" s="41"/>
      <c r="M172" s="219" t="s">
        <v>19</v>
      </c>
      <c r="N172" s="220" t="s">
        <v>40</v>
      </c>
      <c r="O172" s="81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336</v>
      </c>
      <c r="AT172" s="185" t="s">
        <v>333</v>
      </c>
      <c r="AU172" s="185" t="s">
        <v>77</v>
      </c>
      <c r="AY172" s="14" t="s">
        <v>109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4" t="s">
        <v>77</v>
      </c>
      <c r="BK172" s="186">
        <f>ROUND(I172*H172,2)</f>
        <v>0</v>
      </c>
      <c r="BL172" s="14" t="s">
        <v>336</v>
      </c>
      <c r="BM172" s="185" t="s">
        <v>626</v>
      </c>
    </row>
    <row r="173" s="2" customFormat="1" ht="37.8" customHeight="1">
      <c r="A173" s="35"/>
      <c r="B173" s="36"/>
      <c r="C173" s="212" t="s">
        <v>627</v>
      </c>
      <c r="D173" s="212" t="s">
        <v>333</v>
      </c>
      <c r="E173" s="213" t="s">
        <v>628</v>
      </c>
      <c r="F173" s="214" t="s">
        <v>629</v>
      </c>
      <c r="G173" s="215" t="s">
        <v>115</v>
      </c>
      <c r="H173" s="216">
        <v>3</v>
      </c>
      <c r="I173" s="217"/>
      <c r="J173" s="218">
        <f>ROUND(I173*H173,2)</f>
        <v>0</v>
      </c>
      <c r="K173" s="214" t="s">
        <v>107</v>
      </c>
      <c r="L173" s="41"/>
      <c r="M173" s="219" t="s">
        <v>19</v>
      </c>
      <c r="N173" s="220" t="s">
        <v>40</v>
      </c>
      <c r="O173" s="81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336</v>
      </c>
      <c r="AT173" s="185" t="s">
        <v>333</v>
      </c>
      <c r="AU173" s="185" t="s">
        <v>77</v>
      </c>
      <c r="AY173" s="14" t="s">
        <v>109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4" t="s">
        <v>77</v>
      </c>
      <c r="BK173" s="186">
        <f>ROUND(I173*H173,2)</f>
        <v>0</v>
      </c>
      <c r="BL173" s="14" t="s">
        <v>336</v>
      </c>
      <c r="BM173" s="185" t="s">
        <v>630</v>
      </c>
    </row>
    <row r="174" s="2" customFormat="1" ht="37.8" customHeight="1">
      <c r="A174" s="35"/>
      <c r="B174" s="36"/>
      <c r="C174" s="212" t="s">
        <v>631</v>
      </c>
      <c r="D174" s="212" t="s">
        <v>333</v>
      </c>
      <c r="E174" s="213" t="s">
        <v>632</v>
      </c>
      <c r="F174" s="214" t="s">
        <v>633</v>
      </c>
      <c r="G174" s="215" t="s">
        <v>115</v>
      </c>
      <c r="H174" s="216">
        <v>3</v>
      </c>
      <c r="I174" s="217"/>
      <c r="J174" s="218">
        <f>ROUND(I174*H174,2)</f>
        <v>0</v>
      </c>
      <c r="K174" s="214" t="s">
        <v>107</v>
      </c>
      <c r="L174" s="41"/>
      <c r="M174" s="219" t="s">
        <v>19</v>
      </c>
      <c r="N174" s="220" t="s">
        <v>40</v>
      </c>
      <c r="O174" s="81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5" t="s">
        <v>336</v>
      </c>
      <c r="AT174" s="185" t="s">
        <v>333</v>
      </c>
      <c r="AU174" s="185" t="s">
        <v>77</v>
      </c>
      <c r="AY174" s="14" t="s">
        <v>109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4" t="s">
        <v>77</v>
      </c>
      <c r="BK174" s="186">
        <f>ROUND(I174*H174,2)</f>
        <v>0</v>
      </c>
      <c r="BL174" s="14" t="s">
        <v>336</v>
      </c>
      <c r="BM174" s="185" t="s">
        <v>634</v>
      </c>
    </row>
    <row r="175" s="2" customFormat="1" ht="44.25" customHeight="1">
      <c r="A175" s="35"/>
      <c r="B175" s="36"/>
      <c r="C175" s="212" t="s">
        <v>635</v>
      </c>
      <c r="D175" s="212" t="s">
        <v>333</v>
      </c>
      <c r="E175" s="213" t="s">
        <v>636</v>
      </c>
      <c r="F175" s="214" t="s">
        <v>637</v>
      </c>
      <c r="G175" s="215" t="s">
        <v>115</v>
      </c>
      <c r="H175" s="216">
        <v>3</v>
      </c>
      <c r="I175" s="217"/>
      <c r="J175" s="218">
        <f>ROUND(I175*H175,2)</f>
        <v>0</v>
      </c>
      <c r="K175" s="214" t="s">
        <v>107</v>
      </c>
      <c r="L175" s="41"/>
      <c r="M175" s="219" t="s">
        <v>19</v>
      </c>
      <c r="N175" s="220" t="s">
        <v>40</v>
      </c>
      <c r="O175" s="81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5" t="s">
        <v>336</v>
      </c>
      <c r="AT175" s="185" t="s">
        <v>333</v>
      </c>
      <c r="AU175" s="185" t="s">
        <v>77</v>
      </c>
      <c r="AY175" s="14" t="s">
        <v>109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4" t="s">
        <v>77</v>
      </c>
      <c r="BK175" s="186">
        <f>ROUND(I175*H175,2)</f>
        <v>0</v>
      </c>
      <c r="BL175" s="14" t="s">
        <v>336</v>
      </c>
      <c r="BM175" s="185" t="s">
        <v>638</v>
      </c>
    </row>
    <row r="176" s="2" customFormat="1" ht="37.8" customHeight="1">
      <c r="A176" s="35"/>
      <c r="B176" s="36"/>
      <c r="C176" s="212" t="s">
        <v>639</v>
      </c>
      <c r="D176" s="212" t="s">
        <v>333</v>
      </c>
      <c r="E176" s="213" t="s">
        <v>640</v>
      </c>
      <c r="F176" s="214" t="s">
        <v>641</v>
      </c>
      <c r="G176" s="215" t="s">
        <v>115</v>
      </c>
      <c r="H176" s="216">
        <v>3</v>
      </c>
      <c r="I176" s="217"/>
      <c r="J176" s="218">
        <f>ROUND(I176*H176,2)</f>
        <v>0</v>
      </c>
      <c r="K176" s="214" t="s">
        <v>107</v>
      </c>
      <c r="L176" s="41"/>
      <c r="M176" s="219" t="s">
        <v>19</v>
      </c>
      <c r="N176" s="220" t="s">
        <v>40</v>
      </c>
      <c r="O176" s="81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336</v>
      </c>
      <c r="AT176" s="185" t="s">
        <v>333</v>
      </c>
      <c r="AU176" s="185" t="s">
        <v>77</v>
      </c>
      <c r="AY176" s="14" t="s">
        <v>109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4" t="s">
        <v>77</v>
      </c>
      <c r="BK176" s="186">
        <f>ROUND(I176*H176,2)</f>
        <v>0</v>
      </c>
      <c r="BL176" s="14" t="s">
        <v>336</v>
      </c>
      <c r="BM176" s="185" t="s">
        <v>642</v>
      </c>
    </row>
    <row r="177" s="2" customFormat="1" ht="37.8" customHeight="1">
      <c r="A177" s="35"/>
      <c r="B177" s="36"/>
      <c r="C177" s="212" t="s">
        <v>643</v>
      </c>
      <c r="D177" s="212" t="s">
        <v>333</v>
      </c>
      <c r="E177" s="213" t="s">
        <v>644</v>
      </c>
      <c r="F177" s="214" t="s">
        <v>645</v>
      </c>
      <c r="G177" s="215" t="s">
        <v>115</v>
      </c>
      <c r="H177" s="216">
        <v>3</v>
      </c>
      <c r="I177" s="217"/>
      <c r="J177" s="218">
        <f>ROUND(I177*H177,2)</f>
        <v>0</v>
      </c>
      <c r="K177" s="214" t="s">
        <v>107</v>
      </c>
      <c r="L177" s="41"/>
      <c r="M177" s="219" t="s">
        <v>19</v>
      </c>
      <c r="N177" s="220" t="s">
        <v>40</v>
      </c>
      <c r="O177" s="81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5" t="s">
        <v>336</v>
      </c>
      <c r="AT177" s="185" t="s">
        <v>333</v>
      </c>
      <c r="AU177" s="185" t="s">
        <v>77</v>
      </c>
      <c r="AY177" s="14" t="s">
        <v>109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4" t="s">
        <v>77</v>
      </c>
      <c r="BK177" s="186">
        <f>ROUND(I177*H177,2)</f>
        <v>0</v>
      </c>
      <c r="BL177" s="14" t="s">
        <v>336</v>
      </c>
      <c r="BM177" s="185" t="s">
        <v>646</v>
      </c>
    </row>
    <row r="178" s="2" customFormat="1" ht="44.25" customHeight="1">
      <c r="A178" s="35"/>
      <c r="B178" s="36"/>
      <c r="C178" s="212" t="s">
        <v>647</v>
      </c>
      <c r="D178" s="212" t="s">
        <v>333</v>
      </c>
      <c r="E178" s="213" t="s">
        <v>648</v>
      </c>
      <c r="F178" s="214" t="s">
        <v>649</v>
      </c>
      <c r="G178" s="215" t="s">
        <v>115</v>
      </c>
      <c r="H178" s="216">
        <v>3</v>
      </c>
      <c r="I178" s="217"/>
      <c r="J178" s="218">
        <f>ROUND(I178*H178,2)</f>
        <v>0</v>
      </c>
      <c r="K178" s="214" t="s">
        <v>107</v>
      </c>
      <c r="L178" s="41"/>
      <c r="M178" s="219" t="s">
        <v>19</v>
      </c>
      <c r="N178" s="220" t="s">
        <v>40</v>
      </c>
      <c r="O178" s="81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336</v>
      </c>
      <c r="AT178" s="185" t="s">
        <v>333</v>
      </c>
      <c r="AU178" s="185" t="s">
        <v>77</v>
      </c>
      <c r="AY178" s="14" t="s">
        <v>109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4" t="s">
        <v>77</v>
      </c>
      <c r="BK178" s="186">
        <f>ROUND(I178*H178,2)</f>
        <v>0</v>
      </c>
      <c r="BL178" s="14" t="s">
        <v>336</v>
      </c>
      <c r="BM178" s="185" t="s">
        <v>650</v>
      </c>
    </row>
    <row r="179" s="2" customFormat="1" ht="37.8" customHeight="1">
      <c r="A179" s="35"/>
      <c r="B179" s="36"/>
      <c r="C179" s="212" t="s">
        <v>651</v>
      </c>
      <c r="D179" s="212" t="s">
        <v>333</v>
      </c>
      <c r="E179" s="213" t="s">
        <v>652</v>
      </c>
      <c r="F179" s="214" t="s">
        <v>653</v>
      </c>
      <c r="G179" s="215" t="s">
        <v>115</v>
      </c>
      <c r="H179" s="216">
        <v>1</v>
      </c>
      <c r="I179" s="217"/>
      <c r="J179" s="218">
        <f>ROUND(I179*H179,2)</f>
        <v>0</v>
      </c>
      <c r="K179" s="214" t="s">
        <v>107</v>
      </c>
      <c r="L179" s="41"/>
      <c r="M179" s="219" t="s">
        <v>19</v>
      </c>
      <c r="N179" s="220" t="s">
        <v>40</v>
      </c>
      <c r="O179" s="81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5" t="s">
        <v>336</v>
      </c>
      <c r="AT179" s="185" t="s">
        <v>333</v>
      </c>
      <c r="AU179" s="185" t="s">
        <v>77</v>
      </c>
      <c r="AY179" s="14" t="s">
        <v>109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4" t="s">
        <v>77</v>
      </c>
      <c r="BK179" s="186">
        <f>ROUND(I179*H179,2)</f>
        <v>0</v>
      </c>
      <c r="BL179" s="14" t="s">
        <v>336</v>
      </c>
      <c r="BM179" s="185" t="s">
        <v>654</v>
      </c>
    </row>
    <row r="180" s="2" customFormat="1" ht="37.8" customHeight="1">
      <c r="A180" s="35"/>
      <c r="B180" s="36"/>
      <c r="C180" s="212" t="s">
        <v>655</v>
      </c>
      <c r="D180" s="212" t="s">
        <v>333</v>
      </c>
      <c r="E180" s="213" t="s">
        <v>652</v>
      </c>
      <c r="F180" s="214" t="s">
        <v>653</v>
      </c>
      <c r="G180" s="215" t="s">
        <v>115</v>
      </c>
      <c r="H180" s="216">
        <v>3</v>
      </c>
      <c r="I180" s="217"/>
      <c r="J180" s="218">
        <f>ROUND(I180*H180,2)</f>
        <v>0</v>
      </c>
      <c r="K180" s="214" t="s">
        <v>107</v>
      </c>
      <c r="L180" s="41"/>
      <c r="M180" s="219" t="s">
        <v>19</v>
      </c>
      <c r="N180" s="220" t="s">
        <v>40</v>
      </c>
      <c r="O180" s="81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5" t="s">
        <v>336</v>
      </c>
      <c r="AT180" s="185" t="s">
        <v>333</v>
      </c>
      <c r="AU180" s="185" t="s">
        <v>77</v>
      </c>
      <c r="AY180" s="14" t="s">
        <v>109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4" t="s">
        <v>77</v>
      </c>
      <c r="BK180" s="186">
        <f>ROUND(I180*H180,2)</f>
        <v>0</v>
      </c>
      <c r="BL180" s="14" t="s">
        <v>336</v>
      </c>
      <c r="BM180" s="185" t="s">
        <v>656</v>
      </c>
    </row>
    <row r="181" s="2" customFormat="1" ht="37.8" customHeight="1">
      <c r="A181" s="35"/>
      <c r="B181" s="36"/>
      <c r="C181" s="212" t="s">
        <v>657</v>
      </c>
      <c r="D181" s="212" t="s">
        <v>333</v>
      </c>
      <c r="E181" s="213" t="s">
        <v>658</v>
      </c>
      <c r="F181" s="214" t="s">
        <v>659</v>
      </c>
      <c r="G181" s="215" t="s">
        <v>115</v>
      </c>
      <c r="H181" s="216">
        <v>3</v>
      </c>
      <c r="I181" s="217"/>
      <c r="J181" s="218">
        <f>ROUND(I181*H181,2)</f>
        <v>0</v>
      </c>
      <c r="K181" s="214" t="s">
        <v>107</v>
      </c>
      <c r="L181" s="41"/>
      <c r="M181" s="219" t="s">
        <v>19</v>
      </c>
      <c r="N181" s="220" t="s">
        <v>40</v>
      </c>
      <c r="O181" s="81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5" t="s">
        <v>336</v>
      </c>
      <c r="AT181" s="185" t="s">
        <v>333</v>
      </c>
      <c r="AU181" s="185" t="s">
        <v>77</v>
      </c>
      <c r="AY181" s="14" t="s">
        <v>109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4" t="s">
        <v>77</v>
      </c>
      <c r="BK181" s="186">
        <f>ROUND(I181*H181,2)</f>
        <v>0</v>
      </c>
      <c r="BL181" s="14" t="s">
        <v>336</v>
      </c>
      <c r="BM181" s="185" t="s">
        <v>660</v>
      </c>
    </row>
    <row r="182" s="2" customFormat="1" ht="37.8" customHeight="1">
      <c r="A182" s="35"/>
      <c r="B182" s="36"/>
      <c r="C182" s="212" t="s">
        <v>661</v>
      </c>
      <c r="D182" s="212" t="s">
        <v>333</v>
      </c>
      <c r="E182" s="213" t="s">
        <v>662</v>
      </c>
      <c r="F182" s="214" t="s">
        <v>663</v>
      </c>
      <c r="G182" s="215" t="s">
        <v>115</v>
      </c>
      <c r="H182" s="216">
        <v>3</v>
      </c>
      <c r="I182" s="217"/>
      <c r="J182" s="218">
        <f>ROUND(I182*H182,2)</f>
        <v>0</v>
      </c>
      <c r="K182" s="214" t="s">
        <v>107</v>
      </c>
      <c r="L182" s="41"/>
      <c r="M182" s="219" t="s">
        <v>19</v>
      </c>
      <c r="N182" s="220" t="s">
        <v>40</v>
      </c>
      <c r="O182" s="81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336</v>
      </c>
      <c r="AT182" s="185" t="s">
        <v>333</v>
      </c>
      <c r="AU182" s="185" t="s">
        <v>77</v>
      </c>
      <c r="AY182" s="14" t="s">
        <v>109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4" t="s">
        <v>77</v>
      </c>
      <c r="BK182" s="186">
        <f>ROUND(I182*H182,2)</f>
        <v>0</v>
      </c>
      <c r="BL182" s="14" t="s">
        <v>336</v>
      </c>
      <c r="BM182" s="185" t="s">
        <v>664</v>
      </c>
    </row>
    <row r="183" s="2" customFormat="1" ht="24.15" customHeight="1">
      <c r="A183" s="35"/>
      <c r="B183" s="36"/>
      <c r="C183" s="212" t="s">
        <v>665</v>
      </c>
      <c r="D183" s="212" t="s">
        <v>333</v>
      </c>
      <c r="E183" s="213" t="s">
        <v>666</v>
      </c>
      <c r="F183" s="214" t="s">
        <v>667</v>
      </c>
      <c r="G183" s="215" t="s">
        <v>115</v>
      </c>
      <c r="H183" s="216">
        <v>1</v>
      </c>
      <c r="I183" s="217"/>
      <c r="J183" s="218">
        <f>ROUND(I183*H183,2)</f>
        <v>0</v>
      </c>
      <c r="K183" s="214" t="s">
        <v>107</v>
      </c>
      <c r="L183" s="41"/>
      <c r="M183" s="219" t="s">
        <v>19</v>
      </c>
      <c r="N183" s="220" t="s">
        <v>40</v>
      </c>
      <c r="O183" s="81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5" t="s">
        <v>336</v>
      </c>
      <c r="AT183" s="185" t="s">
        <v>333</v>
      </c>
      <c r="AU183" s="185" t="s">
        <v>77</v>
      </c>
      <c r="AY183" s="14" t="s">
        <v>109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4" t="s">
        <v>77</v>
      </c>
      <c r="BK183" s="186">
        <f>ROUND(I183*H183,2)</f>
        <v>0</v>
      </c>
      <c r="BL183" s="14" t="s">
        <v>336</v>
      </c>
      <c r="BM183" s="185" t="s">
        <v>668</v>
      </c>
    </row>
    <row r="184" s="2" customFormat="1" ht="37.8" customHeight="1">
      <c r="A184" s="35"/>
      <c r="B184" s="36"/>
      <c r="C184" s="212" t="s">
        <v>669</v>
      </c>
      <c r="D184" s="212" t="s">
        <v>333</v>
      </c>
      <c r="E184" s="213" t="s">
        <v>670</v>
      </c>
      <c r="F184" s="214" t="s">
        <v>671</v>
      </c>
      <c r="G184" s="215" t="s">
        <v>115</v>
      </c>
      <c r="H184" s="216">
        <v>1</v>
      </c>
      <c r="I184" s="217"/>
      <c r="J184" s="218">
        <f>ROUND(I184*H184,2)</f>
        <v>0</v>
      </c>
      <c r="K184" s="214" t="s">
        <v>107</v>
      </c>
      <c r="L184" s="41"/>
      <c r="M184" s="219" t="s">
        <v>19</v>
      </c>
      <c r="N184" s="220" t="s">
        <v>40</v>
      </c>
      <c r="O184" s="81"/>
      <c r="P184" s="183">
        <f>O184*H184</f>
        <v>0</v>
      </c>
      <c r="Q184" s="183">
        <v>0</v>
      </c>
      <c r="R184" s="183">
        <f>Q184*H184</f>
        <v>0</v>
      </c>
      <c r="S184" s="183">
        <v>0</v>
      </c>
      <c r="T184" s="18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336</v>
      </c>
      <c r="AT184" s="185" t="s">
        <v>333</v>
      </c>
      <c r="AU184" s="185" t="s">
        <v>77</v>
      </c>
      <c r="AY184" s="14" t="s">
        <v>109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4" t="s">
        <v>77</v>
      </c>
      <c r="BK184" s="186">
        <f>ROUND(I184*H184,2)</f>
        <v>0</v>
      </c>
      <c r="BL184" s="14" t="s">
        <v>336</v>
      </c>
      <c r="BM184" s="185" t="s">
        <v>672</v>
      </c>
    </row>
    <row r="185" s="2" customFormat="1" ht="37.8" customHeight="1">
      <c r="A185" s="35"/>
      <c r="B185" s="36"/>
      <c r="C185" s="212" t="s">
        <v>673</v>
      </c>
      <c r="D185" s="212" t="s">
        <v>333</v>
      </c>
      <c r="E185" s="213" t="s">
        <v>674</v>
      </c>
      <c r="F185" s="214" t="s">
        <v>675</v>
      </c>
      <c r="G185" s="215" t="s">
        <v>115</v>
      </c>
      <c r="H185" s="216">
        <v>1</v>
      </c>
      <c r="I185" s="217"/>
      <c r="J185" s="218">
        <f>ROUND(I185*H185,2)</f>
        <v>0</v>
      </c>
      <c r="K185" s="214" t="s">
        <v>107</v>
      </c>
      <c r="L185" s="41"/>
      <c r="M185" s="219" t="s">
        <v>19</v>
      </c>
      <c r="N185" s="220" t="s">
        <v>40</v>
      </c>
      <c r="O185" s="81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336</v>
      </c>
      <c r="AT185" s="185" t="s">
        <v>333</v>
      </c>
      <c r="AU185" s="185" t="s">
        <v>77</v>
      </c>
      <c r="AY185" s="14" t="s">
        <v>109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4" t="s">
        <v>77</v>
      </c>
      <c r="BK185" s="186">
        <f>ROUND(I185*H185,2)</f>
        <v>0</v>
      </c>
      <c r="BL185" s="14" t="s">
        <v>336</v>
      </c>
      <c r="BM185" s="185" t="s">
        <v>676</v>
      </c>
    </row>
    <row r="186" s="2" customFormat="1" ht="37.8" customHeight="1">
      <c r="A186" s="35"/>
      <c r="B186" s="36"/>
      <c r="C186" s="212" t="s">
        <v>677</v>
      </c>
      <c r="D186" s="212" t="s">
        <v>333</v>
      </c>
      <c r="E186" s="213" t="s">
        <v>678</v>
      </c>
      <c r="F186" s="214" t="s">
        <v>679</v>
      </c>
      <c r="G186" s="215" t="s">
        <v>115</v>
      </c>
      <c r="H186" s="216">
        <v>2</v>
      </c>
      <c r="I186" s="217"/>
      <c r="J186" s="218">
        <f>ROUND(I186*H186,2)</f>
        <v>0</v>
      </c>
      <c r="K186" s="214" t="s">
        <v>107</v>
      </c>
      <c r="L186" s="41"/>
      <c r="M186" s="219" t="s">
        <v>19</v>
      </c>
      <c r="N186" s="220" t="s">
        <v>40</v>
      </c>
      <c r="O186" s="81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336</v>
      </c>
      <c r="AT186" s="185" t="s">
        <v>333</v>
      </c>
      <c r="AU186" s="185" t="s">
        <v>77</v>
      </c>
      <c r="AY186" s="14" t="s">
        <v>109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4" t="s">
        <v>77</v>
      </c>
      <c r="BK186" s="186">
        <f>ROUND(I186*H186,2)</f>
        <v>0</v>
      </c>
      <c r="BL186" s="14" t="s">
        <v>336</v>
      </c>
      <c r="BM186" s="185" t="s">
        <v>680</v>
      </c>
    </row>
    <row r="187" s="2" customFormat="1" ht="33" customHeight="1">
      <c r="A187" s="35"/>
      <c r="B187" s="36"/>
      <c r="C187" s="212" t="s">
        <v>681</v>
      </c>
      <c r="D187" s="212" t="s">
        <v>333</v>
      </c>
      <c r="E187" s="213" t="s">
        <v>682</v>
      </c>
      <c r="F187" s="214" t="s">
        <v>683</v>
      </c>
      <c r="G187" s="215" t="s">
        <v>115</v>
      </c>
      <c r="H187" s="216">
        <v>2</v>
      </c>
      <c r="I187" s="217"/>
      <c r="J187" s="218">
        <f>ROUND(I187*H187,2)</f>
        <v>0</v>
      </c>
      <c r="K187" s="214" t="s">
        <v>107</v>
      </c>
      <c r="L187" s="41"/>
      <c r="M187" s="219" t="s">
        <v>19</v>
      </c>
      <c r="N187" s="220" t="s">
        <v>40</v>
      </c>
      <c r="O187" s="81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5" t="s">
        <v>336</v>
      </c>
      <c r="AT187" s="185" t="s">
        <v>333</v>
      </c>
      <c r="AU187" s="185" t="s">
        <v>77</v>
      </c>
      <c r="AY187" s="14" t="s">
        <v>109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4" t="s">
        <v>77</v>
      </c>
      <c r="BK187" s="186">
        <f>ROUND(I187*H187,2)</f>
        <v>0</v>
      </c>
      <c r="BL187" s="14" t="s">
        <v>336</v>
      </c>
      <c r="BM187" s="185" t="s">
        <v>684</v>
      </c>
    </row>
    <row r="188" s="2" customFormat="1" ht="37.8" customHeight="1">
      <c r="A188" s="35"/>
      <c r="B188" s="36"/>
      <c r="C188" s="212" t="s">
        <v>685</v>
      </c>
      <c r="D188" s="212" t="s">
        <v>333</v>
      </c>
      <c r="E188" s="213" t="s">
        <v>686</v>
      </c>
      <c r="F188" s="214" t="s">
        <v>687</v>
      </c>
      <c r="G188" s="215" t="s">
        <v>115</v>
      </c>
      <c r="H188" s="216">
        <v>3</v>
      </c>
      <c r="I188" s="217"/>
      <c r="J188" s="218">
        <f>ROUND(I188*H188,2)</f>
        <v>0</v>
      </c>
      <c r="K188" s="214" t="s">
        <v>107</v>
      </c>
      <c r="L188" s="41"/>
      <c r="M188" s="219" t="s">
        <v>19</v>
      </c>
      <c r="N188" s="220" t="s">
        <v>40</v>
      </c>
      <c r="O188" s="81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336</v>
      </c>
      <c r="AT188" s="185" t="s">
        <v>333</v>
      </c>
      <c r="AU188" s="185" t="s">
        <v>77</v>
      </c>
      <c r="AY188" s="14" t="s">
        <v>109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4" t="s">
        <v>77</v>
      </c>
      <c r="BK188" s="186">
        <f>ROUND(I188*H188,2)</f>
        <v>0</v>
      </c>
      <c r="BL188" s="14" t="s">
        <v>336</v>
      </c>
      <c r="BM188" s="185" t="s">
        <v>688</v>
      </c>
    </row>
    <row r="189" s="2" customFormat="1" ht="44.25" customHeight="1">
      <c r="A189" s="35"/>
      <c r="B189" s="36"/>
      <c r="C189" s="212" t="s">
        <v>689</v>
      </c>
      <c r="D189" s="212" t="s">
        <v>333</v>
      </c>
      <c r="E189" s="213" t="s">
        <v>690</v>
      </c>
      <c r="F189" s="214" t="s">
        <v>691</v>
      </c>
      <c r="G189" s="215" t="s">
        <v>115</v>
      </c>
      <c r="H189" s="216">
        <v>3</v>
      </c>
      <c r="I189" s="217"/>
      <c r="J189" s="218">
        <f>ROUND(I189*H189,2)</f>
        <v>0</v>
      </c>
      <c r="K189" s="214" t="s">
        <v>107</v>
      </c>
      <c r="L189" s="41"/>
      <c r="M189" s="219" t="s">
        <v>19</v>
      </c>
      <c r="N189" s="220" t="s">
        <v>40</v>
      </c>
      <c r="O189" s="81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5" t="s">
        <v>336</v>
      </c>
      <c r="AT189" s="185" t="s">
        <v>333</v>
      </c>
      <c r="AU189" s="185" t="s">
        <v>77</v>
      </c>
      <c r="AY189" s="14" t="s">
        <v>109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4" t="s">
        <v>77</v>
      </c>
      <c r="BK189" s="186">
        <f>ROUND(I189*H189,2)</f>
        <v>0</v>
      </c>
      <c r="BL189" s="14" t="s">
        <v>336</v>
      </c>
      <c r="BM189" s="185" t="s">
        <v>692</v>
      </c>
    </row>
    <row r="190" s="2" customFormat="1" ht="24.15" customHeight="1">
      <c r="A190" s="35"/>
      <c r="B190" s="36"/>
      <c r="C190" s="212" t="s">
        <v>693</v>
      </c>
      <c r="D190" s="212" t="s">
        <v>333</v>
      </c>
      <c r="E190" s="213" t="s">
        <v>694</v>
      </c>
      <c r="F190" s="214" t="s">
        <v>695</v>
      </c>
      <c r="G190" s="215" t="s">
        <v>115</v>
      </c>
      <c r="H190" s="216">
        <v>1</v>
      </c>
      <c r="I190" s="217"/>
      <c r="J190" s="218">
        <f>ROUND(I190*H190,2)</f>
        <v>0</v>
      </c>
      <c r="K190" s="214" t="s">
        <v>107</v>
      </c>
      <c r="L190" s="41"/>
      <c r="M190" s="219" t="s">
        <v>19</v>
      </c>
      <c r="N190" s="220" t="s">
        <v>40</v>
      </c>
      <c r="O190" s="81"/>
      <c r="P190" s="183">
        <f>O190*H190</f>
        <v>0</v>
      </c>
      <c r="Q190" s="183">
        <v>0</v>
      </c>
      <c r="R190" s="183">
        <f>Q190*H190</f>
        <v>0</v>
      </c>
      <c r="S190" s="183">
        <v>0</v>
      </c>
      <c r="T190" s="18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5" t="s">
        <v>336</v>
      </c>
      <c r="AT190" s="185" t="s">
        <v>333</v>
      </c>
      <c r="AU190" s="185" t="s">
        <v>77</v>
      </c>
      <c r="AY190" s="14" t="s">
        <v>109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4" t="s">
        <v>77</v>
      </c>
      <c r="BK190" s="186">
        <f>ROUND(I190*H190,2)</f>
        <v>0</v>
      </c>
      <c r="BL190" s="14" t="s">
        <v>336</v>
      </c>
      <c r="BM190" s="185" t="s">
        <v>696</v>
      </c>
    </row>
    <row r="191" s="2" customFormat="1" ht="24.15" customHeight="1">
      <c r="A191" s="35"/>
      <c r="B191" s="36"/>
      <c r="C191" s="212" t="s">
        <v>697</v>
      </c>
      <c r="D191" s="212" t="s">
        <v>333</v>
      </c>
      <c r="E191" s="213" t="s">
        <v>698</v>
      </c>
      <c r="F191" s="214" t="s">
        <v>699</v>
      </c>
      <c r="G191" s="215" t="s">
        <v>115</v>
      </c>
      <c r="H191" s="216">
        <v>3</v>
      </c>
      <c r="I191" s="217"/>
      <c r="J191" s="218">
        <f>ROUND(I191*H191,2)</f>
        <v>0</v>
      </c>
      <c r="K191" s="214" t="s">
        <v>107</v>
      </c>
      <c r="L191" s="41"/>
      <c r="M191" s="219" t="s">
        <v>19</v>
      </c>
      <c r="N191" s="220" t="s">
        <v>40</v>
      </c>
      <c r="O191" s="81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336</v>
      </c>
      <c r="AT191" s="185" t="s">
        <v>333</v>
      </c>
      <c r="AU191" s="185" t="s">
        <v>77</v>
      </c>
      <c r="AY191" s="14" t="s">
        <v>109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4" t="s">
        <v>77</v>
      </c>
      <c r="BK191" s="186">
        <f>ROUND(I191*H191,2)</f>
        <v>0</v>
      </c>
      <c r="BL191" s="14" t="s">
        <v>336</v>
      </c>
      <c r="BM191" s="185" t="s">
        <v>700</v>
      </c>
    </row>
    <row r="192" s="2" customFormat="1" ht="33" customHeight="1">
      <c r="A192" s="35"/>
      <c r="B192" s="36"/>
      <c r="C192" s="212" t="s">
        <v>701</v>
      </c>
      <c r="D192" s="212" t="s">
        <v>333</v>
      </c>
      <c r="E192" s="213" t="s">
        <v>702</v>
      </c>
      <c r="F192" s="214" t="s">
        <v>703</v>
      </c>
      <c r="G192" s="215" t="s">
        <v>115</v>
      </c>
      <c r="H192" s="216">
        <v>3</v>
      </c>
      <c r="I192" s="217"/>
      <c r="J192" s="218">
        <f>ROUND(I192*H192,2)</f>
        <v>0</v>
      </c>
      <c r="K192" s="214" t="s">
        <v>107</v>
      </c>
      <c r="L192" s="41"/>
      <c r="M192" s="219" t="s">
        <v>19</v>
      </c>
      <c r="N192" s="220" t="s">
        <v>40</v>
      </c>
      <c r="O192" s="81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336</v>
      </c>
      <c r="AT192" s="185" t="s">
        <v>333</v>
      </c>
      <c r="AU192" s="185" t="s">
        <v>77</v>
      </c>
      <c r="AY192" s="14" t="s">
        <v>109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4" t="s">
        <v>77</v>
      </c>
      <c r="BK192" s="186">
        <f>ROUND(I192*H192,2)</f>
        <v>0</v>
      </c>
      <c r="BL192" s="14" t="s">
        <v>336</v>
      </c>
      <c r="BM192" s="185" t="s">
        <v>704</v>
      </c>
    </row>
    <row r="193" s="2" customFormat="1" ht="24.15" customHeight="1">
      <c r="A193" s="35"/>
      <c r="B193" s="36"/>
      <c r="C193" s="212" t="s">
        <v>705</v>
      </c>
      <c r="D193" s="212" t="s">
        <v>333</v>
      </c>
      <c r="E193" s="213" t="s">
        <v>706</v>
      </c>
      <c r="F193" s="214" t="s">
        <v>707</v>
      </c>
      <c r="G193" s="215" t="s">
        <v>115</v>
      </c>
      <c r="H193" s="216">
        <v>3</v>
      </c>
      <c r="I193" s="217"/>
      <c r="J193" s="218">
        <f>ROUND(I193*H193,2)</f>
        <v>0</v>
      </c>
      <c r="K193" s="214" t="s">
        <v>107</v>
      </c>
      <c r="L193" s="41"/>
      <c r="M193" s="219" t="s">
        <v>19</v>
      </c>
      <c r="N193" s="220" t="s">
        <v>40</v>
      </c>
      <c r="O193" s="81"/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5" t="s">
        <v>336</v>
      </c>
      <c r="AT193" s="185" t="s">
        <v>333</v>
      </c>
      <c r="AU193" s="185" t="s">
        <v>77</v>
      </c>
      <c r="AY193" s="14" t="s">
        <v>109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4" t="s">
        <v>77</v>
      </c>
      <c r="BK193" s="186">
        <f>ROUND(I193*H193,2)</f>
        <v>0</v>
      </c>
      <c r="BL193" s="14" t="s">
        <v>336</v>
      </c>
      <c r="BM193" s="185" t="s">
        <v>708</v>
      </c>
    </row>
    <row r="194" s="2" customFormat="1" ht="16.5" customHeight="1">
      <c r="A194" s="35"/>
      <c r="B194" s="36"/>
      <c r="C194" s="212" t="s">
        <v>709</v>
      </c>
      <c r="D194" s="212" t="s">
        <v>333</v>
      </c>
      <c r="E194" s="213" t="s">
        <v>710</v>
      </c>
      <c r="F194" s="214" t="s">
        <v>711</v>
      </c>
      <c r="G194" s="215" t="s">
        <v>115</v>
      </c>
      <c r="H194" s="216">
        <v>3</v>
      </c>
      <c r="I194" s="217"/>
      <c r="J194" s="218">
        <f>ROUND(I194*H194,2)</f>
        <v>0</v>
      </c>
      <c r="K194" s="214" t="s">
        <v>107</v>
      </c>
      <c r="L194" s="41"/>
      <c r="M194" s="219" t="s">
        <v>19</v>
      </c>
      <c r="N194" s="220" t="s">
        <v>40</v>
      </c>
      <c r="O194" s="81"/>
      <c r="P194" s="183">
        <f>O194*H194</f>
        <v>0</v>
      </c>
      <c r="Q194" s="183">
        <v>0</v>
      </c>
      <c r="R194" s="183">
        <f>Q194*H194</f>
        <v>0</v>
      </c>
      <c r="S194" s="183">
        <v>0</v>
      </c>
      <c r="T194" s="18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5" t="s">
        <v>336</v>
      </c>
      <c r="AT194" s="185" t="s">
        <v>333</v>
      </c>
      <c r="AU194" s="185" t="s">
        <v>77</v>
      </c>
      <c r="AY194" s="14" t="s">
        <v>109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4" t="s">
        <v>77</v>
      </c>
      <c r="BK194" s="186">
        <f>ROUND(I194*H194,2)</f>
        <v>0</v>
      </c>
      <c r="BL194" s="14" t="s">
        <v>336</v>
      </c>
      <c r="BM194" s="185" t="s">
        <v>712</v>
      </c>
    </row>
    <row r="195" s="2" customFormat="1" ht="16.5" customHeight="1">
      <c r="A195" s="35"/>
      <c r="B195" s="36"/>
      <c r="C195" s="212" t="s">
        <v>713</v>
      </c>
      <c r="D195" s="212" t="s">
        <v>333</v>
      </c>
      <c r="E195" s="213" t="s">
        <v>714</v>
      </c>
      <c r="F195" s="214" t="s">
        <v>715</v>
      </c>
      <c r="G195" s="215" t="s">
        <v>479</v>
      </c>
      <c r="H195" s="216">
        <v>500</v>
      </c>
      <c r="I195" s="217"/>
      <c r="J195" s="218">
        <f>ROUND(I195*H195,2)</f>
        <v>0</v>
      </c>
      <c r="K195" s="214" t="s">
        <v>107</v>
      </c>
      <c r="L195" s="41"/>
      <c r="M195" s="219" t="s">
        <v>19</v>
      </c>
      <c r="N195" s="220" t="s">
        <v>40</v>
      </c>
      <c r="O195" s="81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5" t="s">
        <v>336</v>
      </c>
      <c r="AT195" s="185" t="s">
        <v>333</v>
      </c>
      <c r="AU195" s="185" t="s">
        <v>77</v>
      </c>
      <c r="AY195" s="14" t="s">
        <v>109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4" t="s">
        <v>77</v>
      </c>
      <c r="BK195" s="186">
        <f>ROUND(I195*H195,2)</f>
        <v>0</v>
      </c>
      <c r="BL195" s="14" t="s">
        <v>336</v>
      </c>
      <c r="BM195" s="185" t="s">
        <v>716</v>
      </c>
    </row>
    <row r="196" s="2" customFormat="1" ht="62.7" customHeight="1">
      <c r="A196" s="35"/>
      <c r="B196" s="36"/>
      <c r="C196" s="212" t="s">
        <v>717</v>
      </c>
      <c r="D196" s="212" t="s">
        <v>333</v>
      </c>
      <c r="E196" s="213" t="s">
        <v>718</v>
      </c>
      <c r="F196" s="214" t="s">
        <v>719</v>
      </c>
      <c r="G196" s="215" t="s">
        <v>115</v>
      </c>
      <c r="H196" s="216">
        <v>1500</v>
      </c>
      <c r="I196" s="217"/>
      <c r="J196" s="218">
        <f>ROUND(I196*H196,2)</f>
        <v>0</v>
      </c>
      <c r="K196" s="214" t="s">
        <v>107</v>
      </c>
      <c r="L196" s="41"/>
      <c r="M196" s="221" t="s">
        <v>19</v>
      </c>
      <c r="N196" s="222" t="s">
        <v>40</v>
      </c>
      <c r="O196" s="189"/>
      <c r="P196" s="190">
        <f>O196*H196</f>
        <v>0</v>
      </c>
      <c r="Q196" s="190">
        <v>0</v>
      </c>
      <c r="R196" s="190">
        <f>Q196*H196</f>
        <v>0</v>
      </c>
      <c r="S196" s="190">
        <v>0</v>
      </c>
      <c r="T196" s="19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5" t="s">
        <v>336</v>
      </c>
      <c r="AT196" s="185" t="s">
        <v>333</v>
      </c>
      <c r="AU196" s="185" t="s">
        <v>77</v>
      </c>
      <c r="AY196" s="14" t="s">
        <v>109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14" t="s">
        <v>77</v>
      </c>
      <c r="BK196" s="186">
        <f>ROUND(I196*H196,2)</f>
        <v>0</v>
      </c>
      <c r="BL196" s="14" t="s">
        <v>336</v>
      </c>
      <c r="BM196" s="185" t="s">
        <v>720</v>
      </c>
    </row>
    <row r="197" s="2" customFormat="1" ht="6.96" customHeight="1">
      <c r="A197" s="35"/>
      <c r="B197" s="56"/>
      <c r="C197" s="57"/>
      <c r="D197" s="57"/>
      <c r="E197" s="57"/>
      <c r="F197" s="57"/>
      <c r="G197" s="57"/>
      <c r="H197" s="57"/>
      <c r="I197" s="57"/>
      <c r="J197" s="57"/>
      <c r="K197" s="57"/>
      <c r="L197" s="41"/>
      <c r="M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</row>
  </sheetData>
  <sheetProtection sheet="1" autoFilter="0" formatColumns="0" formatRows="0" objects="1" scenarios="1" spinCount="100000" saltValue="A5Uzr37O0L7wC3aXcVtYdfm6Q9BNHIL0R/8zhMO5gstn5S9kjwwzCU0wVL9dzQbWMGdVS9XqlN/rF88l3KdA4g==" hashValue="1UWuuHuJ/uI/F2lR4NyaOqDgFrjmCv2yHKgOmbHilHcKvxF9O6fOvqLp/1vGSIckCqtvwOp2kk+lA8m9gPx4OA==" algorithmName="SHA-512" password="CC35"/>
  <autoFilter ref="C79:K196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3" customWidth="1"/>
    <col min="2" max="2" width="1.667969" style="223" customWidth="1"/>
    <col min="3" max="4" width="5" style="223" customWidth="1"/>
    <col min="5" max="5" width="11.66016" style="223" customWidth="1"/>
    <col min="6" max="6" width="9.160156" style="223" customWidth="1"/>
    <col min="7" max="7" width="5" style="223" customWidth="1"/>
    <col min="8" max="8" width="77.83203" style="223" customWidth="1"/>
    <col min="9" max="10" width="20" style="223" customWidth="1"/>
    <col min="11" max="11" width="1.667969" style="223" customWidth="1"/>
  </cols>
  <sheetData>
    <row r="1" s="1" customFormat="1" ht="37.5" customHeight="1"/>
    <row r="2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="12" customFormat="1" ht="45" customHeight="1">
      <c r="B3" s="227"/>
      <c r="C3" s="228" t="s">
        <v>721</v>
      </c>
      <c r="D3" s="228"/>
      <c r="E3" s="228"/>
      <c r="F3" s="228"/>
      <c r="G3" s="228"/>
      <c r="H3" s="228"/>
      <c r="I3" s="228"/>
      <c r="J3" s="228"/>
      <c r="K3" s="229"/>
    </row>
    <row r="4" s="1" customFormat="1" ht="25.5" customHeight="1">
      <c r="B4" s="230"/>
      <c r="C4" s="231" t="s">
        <v>722</v>
      </c>
      <c r="D4" s="231"/>
      <c r="E4" s="231"/>
      <c r="F4" s="231"/>
      <c r="G4" s="231"/>
      <c r="H4" s="231"/>
      <c r="I4" s="231"/>
      <c r="J4" s="231"/>
      <c r="K4" s="232"/>
    </row>
    <row r="5" s="1" customFormat="1" ht="5.25" customHeight="1">
      <c r="B5" s="230"/>
      <c r="C5" s="233"/>
      <c r="D5" s="233"/>
      <c r="E5" s="233"/>
      <c r="F5" s="233"/>
      <c r="G5" s="233"/>
      <c r="H5" s="233"/>
      <c r="I5" s="233"/>
      <c r="J5" s="233"/>
      <c r="K5" s="232"/>
    </row>
    <row r="6" s="1" customFormat="1" ht="15" customHeight="1">
      <c r="B6" s="230"/>
      <c r="C6" s="234" t="s">
        <v>723</v>
      </c>
      <c r="D6" s="234"/>
      <c r="E6" s="234"/>
      <c r="F6" s="234"/>
      <c r="G6" s="234"/>
      <c r="H6" s="234"/>
      <c r="I6" s="234"/>
      <c r="J6" s="234"/>
      <c r="K6" s="232"/>
    </row>
    <row r="7" s="1" customFormat="1" ht="15" customHeight="1">
      <c r="B7" s="235"/>
      <c r="C7" s="234" t="s">
        <v>724</v>
      </c>
      <c r="D7" s="234"/>
      <c r="E7" s="234"/>
      <c r="F7" s="234"/>
      <c r="G7" s="234"/>
      <c r="H7" s="234"/>
      <c r="I7" s="234"/>
      <c r="J7" s="234"/>
      <c r="K7" s="232"/>
    </row>
    <row r="8" s="1" customFormat="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="1" customFormat="1" ht="15" customHeight="1">
      <c r="B9" s="235"/>
      <c r="C9" s="234" t="s">
        <v>725</v>
      </c>
      <c r="D9" s="234"/>
      <c r="E9" s="234"/>
      <c r="F9" s="234"/>
      <c r="G9" s="234"/>
      <c r="H9" s="234"/>
      <c r="I9" s="234"/>
      <c r="J9" s="234"/>
      <c r="K9" s="232"/>
    </row>
    <row r="10" s="1" customFormat="1" ht="15" customHeight="1">
      <c r="B10" s="235"/>
      <c r="C10" s="234"/>
      <c r="D10" s="234" t="s">
        <v>726</v>
      </c>
      <c r="E10" s="234"/>
      <c r="F10" s="234"/>
      <c r="G10" s="234"/>
      <c r="H10" s="234"/>
      <c r="I10" s="234"/>
      <c r="J10" s="234"/>
      <c r="K10" s="232"/>
    </row>
    <row r="11" s="1" customFormat="1" ht="15" customHeight="1">
      <c r="B11" s="235"/>
      <c r="C11" s="236"/>
      <c r="D11" s="234" t="s">
        <v>727</v>
      </c>
      <c r="E11" s="234"/>
      <c r="F11" s="234"/>
      <c r="G11" s="234"/>
      <c r="H11" s="234"/>
      <c r="I11" s="234"/>
      <c r="J11" s="234"/>
      <c r="K11" s="232"/>
    </row>
    <row r="12" s="1" customFormat="1" ht="15" customHeight="1">
      <c r="B12" s="235"/>
      <c r="C12" s="236"/>
      <c r="D12" s="234"/>
      <c r="E12" s="234"/>
      <c r="F12" s="234"/>
      <c r="G12" s="234"/>
      <c r="H12" s="234"/>
      <c r="I12" s="234"/>
      <c r="J12" s="234"/>
      <c r="K12" s="232"/>
    </row>
    <row r="13" s="1" customFormat="1" ht="15" customHeight="1">
      <c r="B13" s="235"/>
      <c r="C13" s="236"/>
      <c r="D13" s="237" t="s">
        <v>728</v>
      </c>
      <c r="E13" s="234"/>
      <c r="F13" s="234"/>
      <c r="G13" s="234"/>
      <c r="H13" s="234"/>
      <c r="I13" s="234"/>
      <c r="J13" s="234"/>
      <c r="K13" s="232"/>
    </row>
    <row r="14" s="1" customFormat="1" ht="12.75" customHeight="1">
      <c r="B14" s="235"/>
      <c r="C14" s="236"/>
      <c r="D14" s="236"/>
      <c r="E14" s="236"/>
      <c r="F14" s="236"/>
      <c r="G14" s="236"/>
      <c r="H14" s="236"/>
      <c r="I14" s="236"/>
      <c r="J14" s="236"/>
      <c r="K14" s="232"/>
    </row>
    <row r="15" s="1" customFormat="1" ht="15" customHeight="1">
      <c r="B15" s="235"/>
      <c r="C15" s="236"/>
      <c r="D15" s="234" t="s">
        <v>729</v>
      </c>
      <c r="E15" s="234"/>
      <c r="F15" s="234"/>
      <c r="G15" s="234"/>
      <c r="H15" s="234"/>
      <c r="I15" s="234"/>
      <c r="J15" s="234"/>
      <c r="K15" s="232"/>
    </row>
    <row r="16" s="1" customFormat="1" ht="15" customHeight="1">
      <c r="B16" s="235"/>
      <c r="C16" s="236"/>
      <c r="D16" s="234" t="s">
        <v>730</v>
      </c>
      <c r="E16" s="234"/>
      <c r="F16" s="234"/>
      <c r="G16" s="234"/>
      <c r="H16" s="234"/>
      <c r="I16" s="234"/>
      <c r="J16" s="234"/>
      <c r="K16" s="232"/>
    </row>
    <row r="17" s="1" customFormat="1" ht="15" customHeight="1">
      <c r="B17" s="235"/>
      <c r="C17" s="236"/>
      <c r="D17" s="234" t="s">
        <v>731</v>
      </c>
      <c r="E17" s="234"/>
      <c r="F17" s="234"/>
      <c r="G17" s="234"/>
      <c r="H17" s="234"/>
      <c r="I17" s="234"/>
      <c r="J17" s="234"/>
      <c r="K17" s="232"/>
    </row>
    <row r="18" s="1" customFormat="1" ht="15" customHeight="1">
      <c r="B18" s="235"/>
      <c r="C18" s="236"/>
      <c r="D18" s="236"/>
      <c r="E18" s="238" t="s">
        <v>76</v>
      </c>
      <c r="F18" s="234" t="s">
        <v>732</v>
      </c>
      <c r="G18" s="234"/>
      <c r="H18" s="234"/>
      <c r="I18" s="234"/>
      <c r="J18" s="234"/>
      <c r="K18" s="232"/>
    </row>
    <row r="19" s="1" customFormat="1" ht="15" customHeight="1">
      <c r="B19" s="235"/>
      <c r="C19" s="236"/>
      <c r="D19" s="236"/>
      <c r="E19" s="238" t="s">
        <v>733</v>
      </c>
      <c r="F19" s="234" t="s">
        <v>734</v>
      </c>
      <c r="G19" s="234"/>
      <c r="H19" s="234"/>
      <c r="I19" s="234"/>
      <c r="J19" s="234"/>
      <c r="K19" s="232"/>
    </row>
    <row r="20" s="1" customFormat="1" ht="15" customHeight="1">
      <c r="B20" s="235"/>
      <c r="C20" s="236"/>
      <c r="D20" s="236"/>
      <c r="E20" s="238" t="s">
        <v>735</v>
      </c>
      <c r="F20" s="234" t="s">
        <v>736</v>
      </c>
      <c r="G20" s="234"/>
      <c r="H20" s="234"/>
      <c r="I20" s="234"/>
      <c r="J20" s="234"/>
      <c r="K20" s="232"/>
    </row>
    <row r="21" s="1" customFormat="1" ht="15" customHeight="1">
      <c r="B21" s="235"/>
      <c r="C21" s="236"/>
      <c r="D21" s="236"/>
      <c r="E21" s="238" t="s">
        <v>737</v>
      </c>
      <c r="F21" s="234" t="s">
        <v>738</v>
      </c>
      <c r="G21" s="234"/>
      <c r="H21" s="234"/>
      <c r="I21" s="234"/>
      <c r="J21" s="234"/>
      <c r="K21" s="232"/>
    </row>
    <row r="22" s="1" customFormat="1" ht="15" customHeight="1">
      <c r="B22" s="235"/>
      <c r="C22" s="236"/>
      <c r="D22" s="236"/>
      <c r="E22" s="238" t="s">
        <v>330</v>
      </c>
      <c r="F22" s="234" t="s">
        <v>331</v>
      </c>
      <c r="G22" s="234"/>
      <c r="H22" s="234"/>
      <c r="I22" s="234"/>
      <c r="J22" s="234"/>
      <c r="K22" s="232"/>
    </row>
    <row r="23" s="1" customFormat="1" ht="15" customHeight="1">
      <c r="B23" s="235"/>
      <c r="C23" s="236"/>
      <c r="D23" s="236"/>
      <c r="E23" s="238" t="s">
        <v>739</v>
      </c>
      <c r="F23" s="234" t="s">
        <v>740</v>
      </c>
      <c r="G23" s="234"/>
      <c r="H23" s="234"/>
      <c r="I23" s="234"/>
      <c r="J23" s="234"/>
      <c r="K23" s="232"/>
    </row>
    <row r="24" s="1" customFormat="1" ht="12.75" customHeight="1">
      <c r="B24" s="235"/>
      <c r="C24" s="236"/>
      <c r="D24" s="236"/>
      <c r="E24" s="236"/>
      <c r="F24" s="236"/>
      <c r="G24" s="236"/>
      <c r="H24" s="236"/>
      <c r="I24" s="236"/>
      <c r="J24" s="236"/>
      <c r="K24" s="232"/>
    </row>
    <row r="25" s="1" customFormat="1" ht="15" customHeight="1">
      <c r="B25" s="235"/>
      <c r="C25" s="234" t="s">
        <v>741</v>
      </c>
      <c r="D25" s="234"/>
      <c r="E25" s="234"/>
      <c r="F25" s="234"/>
      <c r="G25" s="234"/>
      <c r="H25" s="234"/>
      <c r="I25" s="234"/>
      <c r="J25" s="234"/>
      <c r="K25" s="232"/>
    </row>
    <row r="26" s="1" customFormat="1" ht="15" customHeight="1">
      <c r="B26" s="235"/>
      <c r="C26" s="234" t="s">
        <v>742</v>
      </c>
      <c r="D26" s="234"/>
      <c r="E26" s="234"/>
      <c r="F26" s="234"/>
      <c r="G26" s="234"/>
      <c r="H26" s="234"/>
      <c r="I26" s="234"/>
      <c r="J26" s="234"/>
      <c r="K26" s="232"/>
    </row>
    <row r="27" s="1" customFormat="1" ht="15" customHeight="1">
      <c r="B27" s="235"/>
      <c r="C27" s="234"/>
      <c r="D27" s="234" t="s">
        <v>743</v>
      </c>
      <c r="E27" s="234"/>
      <c r="F27" s="234"/>
      <c r="G27" s="234"/>
      <c r="H27" s="234"/>
      <c r="I27" s="234"/>
      <c r="J27" s="234"/>
      <c r="K27" s="232"/>
    </row>
    <row r="28" s="1" customFormat="1" ht="15" customHeight="1">
      <c r="B28" s="235"/>
      <c r="C28" s="236"/>
      <c r="D28" s="234" t="s">
        <v>744</v>
      </c>
      <c r="E28" s="234"/>
      <c r="F28" s="234"/>
      <c r="G28" s="234"/>
      <c r="H28" s="234"/>
      <c r="I28" s="234"/>
      <c r="J28" s="234"/>
      <c r="K28" s="232"/>
    </row>
    <row r="29" s="1" customFormat="1" ht="12.75" customHeight="1">
      <c r="B29" s="235"/>
      <c r="C29" s="236"/>
      <c r="D29" s="236"/>
      <c r="E29" s="236"/>
      <c r="F29" s="236"/>
      <c r="G29" s="236"/>
      <c r="H29" s="236"/>
      <c r="I29" s="236"/>
      <c r="J29" s="236"/>
      <c r="K29" s="232"/>
    </row>
    <row r="30" s="1" customFormat="1" ht="15" customHeight="1">
      <c r="B30" s="235"/>
      <c r="C30" s="236"/>
      <c r="D30" s="234" t="s">
        <v>745</v>
      </c>
      <c r="E30" s="234"/>
      <c r="F30" s="234"/>
      <c r="G30" s="234"/>
      <c r="H30" s="234"/>
      <c r="I30" s="234"/>
      <c r="J30" s="234"/>
      <c r="K30" s="232"/>
    </row>
    <row r="31" s="1" customFormat="1" ht="15" customHeight="1">
      <c r="B31" s="235"/>
      <c r="C31" s="236"/>
      <c r="D31" s="234" t="s">
        <v>746</v>
      </c>
      <c r="E31" s="234"/>
      <c r="F31" s="234"/>
      <c r="G31" s="234"/>
      <c r="H31" s="234"/>
      <c r="I31" s="234"/>
      <c r="J31" s="234"/>
      <c r="K31" s="232"/>
    </row>
    <row r="32" s="1" customFormat="1" ht="12.75" customHeight="1">
      <c r="B32" s="235"/>
      <c r="C32" s="236"/>
      <c r="D32" s="236"/>
      <c r="E32" s="236"/>
      <c r="F32" s="236"/>
      <c r="G32" s="236"/>
      <c r="H32" s="236"/>
      <c r="I32" s="236"/>
      <c r="J32" s="236"/>
      <c r="K32" s="232"/>
    </row>
    <row r="33" s="1" customFormat="1" ht="15" customHeight="1">
      <c r="B33" s="235"/>
      <c r="C33" s="236"/>
      <c r="D33" s="234" t="s">
        <v>747</v>
      </c>
      <c r="E33" s="234"/>
      <c r="F33" s="234"/>
      <c r="G33" s="234"/>
      <c r="H33" s="234"/>
      <c r="I33" s="234"/>
      <c r="J33" s="234"/>
      <c r="K33" s="232"/>
    </row>
    <row r="34" s="1" customFormat="1" ht="15" customHeight="1">
      <c r="B34" s="235"/>
      <c r="C34" s="236"/>
      <c r="D34" s="234" t="s">
        <v>748</v>
      </c>
      <c r="E34" s="234"/>
      <c r="F34" s="234"/>
      <c r="G34" s="234"/>
      <c r="H34" s="234"/>
      <c r="I34" s="234"/>
      <c r="J34" s="234"/>
      <c r="K34" s="232"/>
    </row>
    <row r="35" s="1" customFormat="1" ht="15" customHeight="1">
      <c r="B35" s="235"/>
      <c r="C35" s="236"/>
      <c r="D35" s="234" t="s">
        <v>749</v>
      </c>
      <c r="E35" s="234"/>
      <c r="F35" s="234"/>
      <c r="G35" s="234"/>
      <c r="H35" s="234"/>
      <c r="I35" s="234"/>
      <c r="J35" s="234"/>
      <c r="K35" s="232"/>
    </row>
    <row r="36" s="1" customFormat="1" ht="15" customHeight="1">
      <c r="B36" s="235"/>
      <c r="C36" s="236"/>
      <c r="D36" s="234"/>
      <c r="E36" s="237" t="s">
        <v>91</v>
      </c>
      <c r="F36" s="234"/>
      <c r="G36" s="234" t="s">
        <v>750</v>
      </c>
      <c r="H36" s="234"/>
      <c r="I36" s="234"/>
      <c r="J36" s="234"/>
      <c r="K36" s="232"/>
    </row>
    <row r="37" s="1" customFormat="1" ht="30.75" customHeight="1">
      <c r="B37" s="235"/>
      <c r="C37" s="236"/>
      <c r="D37" s="234"/>
      <c r="E37" s="237" t="s">
        <v>751</v>
      </c>
      <c r="F37" s="234"/>
      <c r="G37" s="234" t="s">
        <v>752</v>
      </c>
      <c r="H37" s="234"/>
      <c r="I37" s="234"/>
      <c r="J37" s="234"/>
      <c r="K37" s="232"/>
    </row>
    <row r="38" s="1" customFormat="1" ht="15" customHeight="1">
      <c r="B38" s="235"/>
      <c r="C38" s="236"/>
      <c r="D38" s="234"/>
      <c r="E38" s="237" t="s">
        <v>50</v>
      </c>
      <c r="F38" s="234"/>
      <c r="G38" s="234" t="s">
        <v>753</v>
      </c>
      <c r="H38" s="234"/>
      <c r="I38" s="234"/>
      <c r="J38" s="234"/>
      <c r="K38" s="232"/>
    </row>
    <row r="39" s="1" customFormat="1" ht="15" customHeight="1">
      <c r="B39" s="235"/>
      <c r="C39" s="236"/>
      <c r="D39" s="234"/>
      <c r="E39" s="237" t="s">
        <v>51</v>
      </c>
      <c r="F39" s="234"/>
      <c r="G39" s="234" t="s">
        <v>754</v>
      </c>
      <c r="H39" s="234"/>
      <c r="I39" s="234"/>
      <c r="J39" s="234"/>
      <c r="K39" s="232"/>
    </row>
    <row r="40" s="1" customFormat="1" ht="15" customHeight="1">
      <c r="B40" s="235"/>
      <c r="C40" s="236"/>
      <c r="D40" s="234"/>
      <c r="E40" s="237" t="s">
        <v>92</v>
      </c>
      <c r="F40" s="234"/>
      <c r="G40" s="234" t="s">
        <v>755</v>
      </c>
      <c r="H40" s="234"/>
      <c r="I40" s="234"/>
      <c r="J40" s="234"/>
      <c r="K40" s="232"/>
    </row>
    <row r="41" s="1" customFormat="1" ht="15" customHeight="1">
      <c r="B41" s="235"/>
      <c r="C41" s="236"/>
      <c r="D41" s="234"/>
      <c r="E41" s="237" t="s">
        <v>93</v>
      </c>
      <c r="F41" s="234"/>
      <c r="G41" s="234" t="s">
        <v>756</v>
      </c>
      <c r="H41" s="234"/>
      <c r="I41" s="234"/>
      <c r="J41" s="234"/>
      <c r="K41" s="232"/>
    </row>
    <row r="42" s="1" customFormat="1" ht="15" customHeight="1">
      <c r="B42" s="235"/>
      <c r="C42" s="236"/>
      <c r="D42" s="234"/>
      <c r="E42" s="237" t="s">
        <v>757</v>
      </c>
      <c r="F42" s="234"/>
      <c r="G42" s="234" t="s">
        <v>758</v>
      </c>
      <c r="H42" s="234"/>
      <c r="I42" s="234"/>
      <c r="J42" s="234"/>
      <c r="K42" s="232"/>
    </row>
    <row r="43" s="1" customFormat="1" ht="15" customHeight="1">
      <c r="B43" s="235"/>
      <c r="C43" s="236"/>
      <c r="D43" s="234"/>
      <c r="E43" s="237"/>
      <c r="F43" s="234"/>
      <c r="G43" s="234" t="s">
        <v>759</v>
      </c>
      <c r="H43" s="234"/>
      <c r="I43" s="234"/>
      <c r="J43" s="234"/>
      <c r="K43" s="232"/>
    </row>
    <row r="44" s="1" customFormat="1" ht="15" customHeight="1">
      <c r="B44" s="235"/>
      <c r="C44" s="236"/>
      <c r="D44" s="234"/>
      <c r="E44" s="237" t="s">
        <v>760</v>
      </c>
      <c r="F44" s="234"/>
      <c r="G44" s="234" t="s">
        <v>761</v>
      </c>
      <c r="H44" s="234"/>
      <c r="I44" s="234"/>
      <c r="J44" s="234"/>
      <c r="K44" s="232"/>
    </row>
    <row r="45" s="1" customFormat="1" ht="15" customHeight="1">
      <c r="B45" s="235"/>
      <c r="C45" s="236"/>
      <c r="D45" s="234"/>
      <c r="E45" s="237" t="s">
        <v>95</v>
      </c>
      <c r="F45" s="234"/>
      <c r="G45" s="234" t="s">
        <v>762</v>
      </c>
      <c r="H45" s="234"/>
      <c r="I45" s="234"/>
      <c r="J45" s="234"/>
      <c r="K45" s="232"/>
    </row>
    <row r="46" s="1" customFormat="1" ht="12.75" customHeight="1">
      <c r="B46" s="235"/>
      <c r="C46" s="236"/>
      <c r="D46" s="234"/>
      <c r="E46" s="234"/>
      <c r="F46" s="234"/>
      <c r="G46" s="234"/>
      <c r="H46" s="234"/>
      <c r="I46" s="234"/>
      <c r="J46" s="234"/>
      <c r="K46" s="232"/>
    </row>
    <row r="47" s="1" customFormat="1" ht="15" customHeight="1">
      <c r="B47" s="235"/>
      <c r="C47" s="236"/>
      <c r="D47" s="234" t="s">
        <v>763</v>
      </c>
      <c r="E47" s="234"/>
      <c r="F47" s="234"/>
      <c r="G47" s="234"/>
      <c r="H47" s="234"/>
      <c r="I47" s="234"/>
      <c r="J47" s="234"/>
      <c r="K47" s="232"/>
    </row>
    <row r="48" s="1" customFormat="1" ht="15" customHeight="1">
      <c r="B48" s="235"/>
      <c r="C48" s="236"/>
      <c r="D48" s="236"/>
      <c r="E48" s="234" t="s">
        <v>764</v>
      </c>
      <c r="F48" s="234"/>
      <c r="G48" s="234"/>
      <c r="H48" s="234"/>
      <c r="I48" s="234"/>
      <c r="J48" s="234"/>
      <c r="K48" s="232"/>
    </row>
    <row r="49" s="1" customFormat="1" ht="15" customHeight="1">
      <c r="B49" s="235"/>
      <c r="C49" s="236"/>
      <c r="D49" s="236"/>
      <c r="E49" s="234" t="s">
        <v>765</v>
      </c>
      <c r="F49" s="234"/>
      <c r="G49" s="234"/>
      <c r="H49" s="234"/>
      <c r="I49" s="234"/>
      <c r="J49" s="234"/>
      <c r="K49" s="232"/>
    </row>
    <row r="50" s="1" customFormat="1" ht="15" customHeight="1">
      <c r="B50" s="235"/>
      <c r="C50" s="236"/>
      <c r="D50" s="236"/>
      <c r="E50" s="234" t="s">
        <v>766</v>
      </c>
      <c r="F50" s="234"/>
      <c r="G50" s="234"/>
      <c r="H50" s="234"/>
      <c r="I50" s="234"/>
      <c r="J50" s="234"/>
      <c r="K50" s="232"/>
    </row>
    <row r="51" s="1" customFormat="1" ht="15" customHeight="1">
      <c r="B51" s="235"/>
      <c r="C51" s="236"/>
      <c r="D51" s="234" t="s">
        <v>767</v>
      </c>
      <c r="E51" s="234"/>
      <c r="F51" s="234"/>
      <c r="G51" s="234"/>
      <c r="H51" s="234"/>
      <c r="I51" s="234"/>
      <c r="J51" s="234"/>
      <c r="K51" s="232"/>
    </row>
    <row r="52" s="1" customFormat="1" ht="25.5" customHeight="1">
      <c r="B52" s="230"/>
      <c r="C52" s="231" t="s">
        <v>768</v>
      </c>
      <c r="D52" s="231"/>
      <c r="E52" s="231"/>
      <c r="F52" s="231"/>
      <c r="G52" s="231"/>
      <c r="H52" s="231"/>
      <c r="I52" s="231"/>
      <c r="J52" s="231"/>
      <c r="K52" s="232"/>
    </row>
    <row r="53" s="1" customFormat="1" ht="5.25" customHeight="1">
      <c r="B53" s="230"/>
      <c r="C53" s="233"/>
      <c r="D53" s="233"/>
      <c r="E53" s="233"/>
      <c r="F53" s="233"/>
      <c r="G53" s="233"/>
      <c r="H53" s="233"/>
      <c r="I53" s="233"/>
      <c r="J53" s="233"/>
      <c r="K53" s="232"/>
    </row>
    <row r="54" s="1" customFormat="1" ht="15" customHeight="1">
      <c r="B54" s="230"/>
      <c r="C54" s="234" t="s">
        <v>769</v>
      </c>
      <c r="D54" s="234"/>
      <c r="E54" s="234"/>
      <c r="F54" s="234"/>
      <c r="G54" s="234"/>
      <c r="H54" s="234"/>
      <c r="I54" s="234"/>
      <c r="J54" s="234"/>
      <c r="K54" s="232"/>
    </row>
    <row r="55" s="1" customFormat="1" ht="15" customHeight="1">
      <c r="B55" s="230"/>
      <c r="C55" s="234" t="s">
        <v>770</v>
      </c>
      <c r="D55" s="234"/>
      <c r="E55" s="234"/>
      <c r="F55" s="234"/>
      <c r="G55" s="234"/>
      <c r="H55" s="234"/>
      <c r="I55" s="234"/>
      <c r="J55" s="234"/>
      <c r="K55" s="232"/>
    </row>
    <row r="56" s="1" customFormat="1" ht="12.75" customHeight="1">
      <c r="B56" s="230"/>
      <c r="C56" s="234"/>
      <c r="D56" s="234"/>
      <c r="E56" s="234"/>
      <c r="F56" s="234"/>
      <c r="G56" s="234"/>
      <c r="H56" s="234"/>
      <c r="I56" s="234"/>
      <c r="J56" s="234"/>
      <c r="K56" s="232"/>
    </row>
    <row r="57" s="1" customFormat="1" ht="15" customHeight="1">
      <c r="B57" s="230"/>
      <c r="C57" s="234" t="s">
        <v>771</v>
      </c>
      <c r="D57" s="234"/>
      <c r="E57" s="234"/>
      <c r="F57" s="234"/>
      <c r="G57" s="234"/>
      <c r="H57" s="234"/>
      <c r="I57" s="234"/>
      <c r="J57" s="234"/>
      <c r="K57" s="232"/>
    </row>
    <row r="58" s="1" customFormat="1" ht="15" customHeight="1">
      <c r="B58" s="230"/>
      <c r="C58" s="236"/>
      <c r="D58" s="234" t="s">
        <v>772</v>
      </c>
      <c r="E58" s="234"/>
      <c r="F58" s="234"/>
      <c r="G58" s="234"/>
      <c r="H58" s="234"/>
      <c r="I58" s="234"/>
      <c r="J58" s="234"/>
      <c r="K58" s="232"/>
    </row>
    <row r="59" s="1" customFormat="1" ht="15" customHeight="1">
      <c r="B59" s="230"/>
      <c r="C59" s="236"/>
      <c r="D59" s="234" t="s">
        <v>773</v>
      </c>
      <c r="E59" s="234"/>
      <c r="F59" s="234"/>
      <c r="G59" s="234"/>
      <c r="H59" s="234"/>
      <c r="I59" s="234"/>
      <c r="J59" s="234"/>
      <c r="K59" s="232"/>
    </row>
    <row r="60" s="1" customFormat="1" ht="15" customHeight="1">
      <c r="B60" s="230"/>
      <c r="C60" s="236"/>
      <c r="D60" s="234" t="s">
        <v>774</v>
      </c>
      <c r="E60" s="234"/>
      <c r="F60" s="234"/>
      <c r="G60" s="234"/>
      <c r="H60" s="234"/>
      <c r="I60" s="234"/>
      <c r="J60" s="234"/>
      <c r="K60" s="232"/>
    </row>
    <row r="61" s="1" customFormat="1" ht="15" customHeight="1">
      <c r="B61" s="230"/>
      <c r="C61" s="236"/>
      <c r="D61" s="234" t="s">
        <v>775</v>
      </c>
      <c r="E61" s="234"/>
      <c r="F61" s="234"/>
      <c r="G61" s="234"/>
      <c r="H61" s="234"/>
      <c r="I61" s="234"/>
      <c r="J61" s="234"/>
      <c r="K61" s="232"/>
    </row>
    <row r="62" s="1" customFormat="1" ht="15" customHeight="1">
      <c r="B62" s="230"/>
      <c r="C62" s="236"/>
      <c r="D62" s="239" t="s">
        <v>776</v>
      </c>
      <c r="E62" s="239"/>
      <c r="F62" s="239"/>
      <c r="G62" s="239"/>
      <c r="H62" s="239"/>
      <c r="I62" s="239"/>
      <c r="J62" s="239"/>
      <c r="K62" s="232"/>
    </row>
    <row r="63" s="1" customFormat="1" ht="15" customHeight="1">
      <c r="B63" s="230"/>
      <c r="C63" s="236"/>
      <c r="D63" s="234" t="s">
        <v>777</v>
      </c>
      <c r="E63" s="234"/>
      <c r="F63" s="234"/>
      <c r="G63" s="234"/>
      <c r="H63" s="234"/>
      <c r="I63" s="234"/>
      <c r="J63" s="234"/>
      <c r="K63" s="232"/>
    </row>
    <row r="64" s="1" customFormat="1" ht="12.75" customHeight="1">
      <c r="B64" s="230"/>
      <c r="C64" s="236"/>
      <c r="D64" s="236"/>
      <c r="E64" s="240"/>
      <c r="F64" s="236"/>
      <c r="G64" s="236"/>
      <c r="H64" s="236"/>
      <c r="I64" s="236"/>
      <c r="J64" s="236"/>
      <c r="K64" s="232"/>
    </row>
    <row r="65" s="1" customFormat="1" ht="15" customHeight="1">
      <c r="B65" s="230"/>
      <c r="C65" s="236"/>
      <c r="D65" s="234" t="s">
        <v>778</v>
      </c>
      <c r="E65" s="234"/>
      <c r="F65" s="234"/>
      <c r="G65" s="234"/>
      <c r="H65" s="234"/>
      <c r="I65" s="234"/>
      <c r="J65" s="234"/>
      <c r="K65" s="232"/>
    </row>
    <row r="66" s="1" customFormat="1" ht="15" customHeight="1">
      <c r="B66" s="230"/>
      <c r="C66" s="236"/>
      <c r="D66" s="239" t="s">
        <v>779</v>
      </c>
      <c r="E66" s="239"/>
      <c r="F66" s="239"/>
      <c r="G66" s="239"/>
      <c r="H66" s="239"/>
      <c r="I66" s="239"/>
      <c r="J66" s="239"/>
      <c r="K66" s="232"/>
    </row>
    <row r="67" s="1" customFormat="1" ht="15" customHeight="1">
      <c r="B67" s="230"/>
      <c r="C67" s="236"/>
      <c r="D67" s="234" t="s">
        <v>780</v>
      </c>
      <c r="E67" s="234"/>
      <c r="F67" s="234"/>
      <c r="G67" s="234"/>
      <c r="H67" s="234"/>
      <c r="I67" s="234"/>
      <c r="J67" s="234"/>
      <c r="K67" s="232"/>
    </row>
    <row r="68" s="1" customFormat="1" ht="15" customHeight="1">
      <c r="B68" s="230"/>
      <c r="C68" s="236"/>
      <c r="D68" s="234" t="s">
        <v>781</v>
      </c>
      <c r="E68" s="234"/>
      <c r="F68" s="234"/>
      <c r="G68" s="234"/>
      <c r="H68" s="234"/>
      <c r="I68" s="234"/>
      <c r="J68" s="234"/>
      <c r="K68" s="232"/>
    </row>
    <row r="69" s="1" customFormat="1" ht="15" customHeight="1">
      <c r="B69" s="230"/>
      <c r="C69" s="236"/>
      <c r="D69" s="234" t="s">
        <v>782</v>
      </c>
      <c r="E69" s="234"/>
      <c r="F69" s="234"/>
      <c r="G69" s="234"/>
      <c r="H69" s="234"/>
      <c r="I69" s="234"/>
      <c r="J69" s="234"/>
      <c r="K69" s="232"/>
    </row>
    <row r="70" s="1" customFormat="1" ht="15" customHeight="1">
      <c r="B70" s="230"/>
      <c r="C70" s="236"/>
      <c r="D70" s="234" t="s">
        <v>783</v>
      </c>
      <c r="E70" s="234"/>
      <c r="F70" s="234"/>
      <c r="G70" s="234"/>
      <c r="H70" s="234"/>
      <c r="I70" s="234"/>
      <c r="J70" s="234"/>
      <c r="K70" s="232"/>
    </row>
    <row r="71" s="1" customFormat="1" ht="12.75" customHeight="1">
      <c r="B71" s="241"/>
      <c r="C71" s="242"/>
      <c r="D71" s="242"/>
      <c r="E71" s="242"/>
      <c r="F71" s="242"/>
      <c r="G71" s="242"/>
      <c r="H71" s="242"/>
      <c r="I71" s="242"/>
      <c r="J71" s="242"/>
      <c r="K71" s="243"/>
    </row>
    <row r="72" s="1" customFormat="1" ht="18.75" customHeight="1">
      <c r="B72" s="244"/>
      <c r="C72" s="244"/>
      <c r="D72" s="244"/>
      <c r="E72" s="244"/>
      <c r="F72" s="244"/>
      <c r="G72" s="244"/>
      <c r="H72" s="244"/>
      <c r="I72" s="244"/>
      <c r="J72" s="244"/>
      <c r="K72" s="245"/>
    </row>
    <row r="73" s="1" customFormat="1" ht="18.75" customHeight="1">
      <c r="B73" s="245"/>
      <c r="C73" s="245"/>
      <c r="D73" s="245"/>
      <c r="E73" s="245"/>
      <c r="F73" s="245"/>
      <c r="G73" s="245"/>
      <c r="H73" s="245"/>
      <c r="I73" s="245"/>
      <c r="J73" s="245"/>
      <c r="K73" s="245"/>
    </row>
    <row r="74" s="1" customFormat="1" ht="7.5" customHeight="1">
      <c r="B74" s="246"/>
      <c r="C74" s="247"/>
      <c r="D74" s="247"/>
      <c r="E74" s="247"/>
      <c r="F74" s="247"/>
      <c r="G74" s="247"/>
      <c r="H74" s="247"/>
      <c r="I74" s="247"/>
      <c r="J74" s="247"/>
      <c r="K74" s="248"/>
    </row>
    <row r="75" s="1" customFormat="1" ht="45" customHeight="1">
      <c r="B75" s="249"/>
      <c r="C75" s="250" t="s">
        <v>784</v>
      </c>
      <c r="D75" s="250"/>
      <c r="E75" s="250"/>
      <c r="F75" s="250"/>
      <c r="G75" s="250"/>
      <c r="H75" s="250"/>
      <c r="I75" s="250"/>
      <c r="J75" s="250"/>
      <c r="K75" s="251"/>
    </row>
    <row r="76" s="1" customFormat="1" ht="17.25" customHeight="1">
      <c r="B76" s="249"/>
      <c r="C76" s="252" t="s">
        <v>785</v>
      </c>
      <c r="D76" s="252"/>
      <c r="E76" s="252"/>
      <c r="F76" s="252" t="s">
        <v>786</v>
      </c>
      <c r="G76" s="253"/>
      <c r="H76" s="252" t="s">
        <v>51</v>
      </c>
      <c r="I76" s="252" t="s">
        <v>54</v>
      </c>
      <c r="J76" s="252" t="s">
        <v>787</v>
      </c>
      <c r="K76" s="251"/>
    </row>
    <row r="77" s="1" customFormat="1" ht="17.25" customHeight="1">
      <c r="B77" s="249"/>
      <c r="C77" s="254" t="s">
        <v>788</v>
      </c>
      <c r="D77" s="254"/>
      <c r="E77" s="254"/>
      <c r="F77" s="255" t="s">
        <v>789</v>
      </c>
      <c r="G77" s="256"/>
      <c r="H77" s="254"/>
      <c r="I77" s="254"/>
      <c r="J77" s="254" t="s">
        <v>790</v>
      </c>
      <c r="K77" s="251"/>
    </row>
    <row r="78" s="1" customFormat="1" ht="5.25" customHeight="1">
      <c r="B78" s="249"/>
      <c r="C78" s="257"/>
      <c r="D78" s="257"/>
      <c r="E78" s="257"/>
      <c r="F78" s="257"/>
      <c r="G78" s="258"/>
      <c r="H78" s="257"/>
      <c r="I78" s="257"/>
      <c r="J78" s="257"/>
      <c r="K78" s="251"/>
    </row>
    <row r="79" s="1" customFormat="1" ht="15" customHeight="1">
      <c r="B79" s="249"/>
      <c r="C79" s="237" t="s">
        <v>50</v>
      </c>
      <c r="D79" s="259"/>
      <c r="E79" s="259"/>
      <c r="F79" s="260" t="s">
        <v>791</v>
      </c>
      <c r="G79" s="261"/>
      <c r="H79" s="237" t="s">
        <v>792</v>
      </c>
      <c r="I79" s="237" t="s">
        <v>793</v>
      </c>
      <c r="J79" s="237">
        <v>20</v>
      </c>
      <c r="K79" s="251"/>
    </row>
    <row r="80" s="1" customFormat="1" ht="15" customHeight="1">
      <c r="B80" s="249"/>
      <c r="C80" s="237" t="s">
        <v>794</v>
      </c>
      <c r="D80" s="237"/>
      <c r="E80" s="237"/>
      <c r="F80" s="260" t="s">
        <v>791</v>
      </c>
      <c r="G80" s="261"/>
      <c r="H80" s="237" t="s">
        <v>795</v>
      </c>
      <c r="I80" s="237" t="s">
        <v>793</v>
      </c>
      <c r="J80" s="237">
        <v>120</v>
      </c>
      <c r="K80" s="251"/>
    </row>
    <row r="81" s="1" customFormat="1" ht="15" customHeight="1">
      <c r="B81" s="262"/>
      <c r="C81" s="237" t="s">
        <v>796</v>
      </c>
      <c r="D81" s="237"/>
      <c r="E81" s="237"/>
      <c r="F81" s="260" t="s">
        <v>797</v>
      </c>
      <c r="G81" s="261"/>
      <c r="H81" s="237" t="s">
        <v>798</v>
      </c>
      <c r="I81" s="237" t="s">
        <v>793</v>
      </c>
      <c r="J81" s="237">
        <v>50</v>
      </c>
      <c r="K81" s="251"/>
    </row>
    <row r="82" s="1" customFormat="1" ht="15" customHeight="1">
      <c r="B82" s="262"/>
      <c r="C82" s="237" t="s">
        <v>799</v>
      </c>
      <c r="D82" s="237"/>
      <c r="E82" s="237"/>
      <c r="F82" s="260" t="s">
        <v>791</v>
      </c>
      <c r="G82" s="261"/>
      <c r="H82" s="237" t="s">
        <v>800</v>
      </c>
      <c r="I82" s="237" t="s">
        <v>801</v>
      </c>
      <c r="J82" s="237"/>
      <c r="K82" s="251"/>
    </row>
    <row r="83" s="1" customFormat="1" ht="15" customHeight="1">
      <c r="B83" s="262"/>
      <c r="C83" s="263" t="s">
        <v>802</v>
      </c>
      <c r="D83" s="263"/>
      <c r="E83" s="263"/>
      <c r="F83" s="264" t="s">
        <v>797</v>
      </c>
      <c r="G83" s="263"/>
      <c r="H83" s="263" t="s">
        <v>803</v>
      </c>
      <c r="I83" s="263" t="s">
        <v>793</v>
      </c>
      <c r="J83" s="263">
        <v>15</v>
      </c>
      <c r="K83" s="251"/>
    </row>
    <row r="84" s="1" customFormat="1" ht="15" customHeight="1">
      <c r="B84" s="262"/>
      <c r="C84" s="263" t="s">
        <v>804</v>
      </c>
      <c r="D84" s="263"/>
      <c r="E84" s="263"/>
      <c r="F84" s="264" t="s">
        <v>797</v>
      </c>
      <c r="G84" s="263"/>
      <c r="H84" s="263" t="s">
        <v>805</v>
      </c>
      <c r="I84" s="263" t="s">
        <v>793</v>
      </c>
      <c r="J84" s="263">
        <v>15</v>
      </c>
      <c r="K84" s="251"/>
    </row>
    <row r="85" s="1" customFormat="1" ht="15" customHeight="1">
      <c r="B85" s="262"/>
      <c r="C85" s="263" t="s">
        <v>806</v>
      </c>
      <c r="D85" s="263"/>
      <c r="E85" s="263"/>
      <c r="F85" s="264" t="s">
        <v>797</v>
      </c>
      <c r="G85" s="263"/>
      <c r="H85" s="263" t="s">
        <v>807</v>
      </c>
      <c r="I85" s="263" t="s">
        <v>793</v>
      </c>
      <c r="J85" s="263">
        <v>20</v>
      </c>
      <c r="K85" s="251"/>
    </row>
    <row r="86" s="1" customFormat="1" ht="15" customHeight="1">
      <c r="B86" s="262"/>
      <c r="C86" s="263" t="s">
        <v>808</v>
      </c>
      <c r="D86" s="263"/>
      <c r="E86" s="263"/>
      <c r="F86" s="264" t="s">
        <v>797</v>
      </c>
      <c r="G86" s="263"/>
      <c r="H86" s="263" t="s">
        <v>809</v>
      </c>
      <c r="I86" s="263" t="s">
        <v>793</v>
      </c>
      <c r="J86" s="263">
        <v>20</v>
      </c>
      <c r="K86" s="251"/>
    </row>
    <row r="87" s="1" customFormat="1" ht="15" customHeight="1">
      <c r="B87" s="262"/>
      <c r="C87" s="237" t="s">
        <v>810</v>
      </c>
      <c r="D87" s="237"/>
      <c r="E87" s="237"/>
      <c r="F87" s="260" t="s">
        <v>797</v>
      </c>
      <c r="G87" s="261"/>
      <c r="H87" s="237" t="s">
        <v>811</v>
      </c>
      <c r="I87" s="237" t="s">
        <v>793</v>
      </c>
      <c r="J87" s="237">
        <v>50</v>
      </c>
      <c r="K87" s="251"/>
    </row>
    <row r="88" s="1" customFormat="1" ht="15" customHeight="1">
      <c r="B88" s="262"/>
      <c r="C88" s="237" t="s">
        <v>812</v>
      </c>
      <c r="D88" s="237"/>
      <c r="E88" s="237"/>
      <c r="F88" s="260" t="s">
        <v>797</v>
      </c>
      <c r="G88" s="261"/>
      <c r="H88" s="237" t="s">
        <v>813</v>
      </c>
      <c r="I88" s="237" t="s">
        <v>793</v>
      </c>
      <c r="J88" s="237">
        <v>20</v>
      </c>
      <c r="K88" s="251"/>
    </row>
    <row r="89" s="1" customFormat="1" ht="15" customHeight="1">
      <c r="B89" s="262"/>
      <c r="C89" s="237" t="s">
        <v>814</v>
      </c>
      <c r="D89" s="237"/>
      <c r="E89" s="237"/>
      <c r="F89" s="260" t="s">
        <v>797</v>
      </c>
      <c r="G89" s="261"/>
      <c r="H89" s="237" t="s">
        <v>815</v>
      </c>
      <c r="I89" s="237" t="s">
        <v>793</v>
      </c>
      <c r="J89" s="237">
        <v>20</v>
      </c>
      <c r="K89" s="251"/>
    </row>
    <row r="90" s="1" customFormat="1" ht="15" customHeight="1">
      <c r="B90" s="262"/>
      <c r="C90" s="237" t="s">
        <v>816</v>
      </c>
      <c r="D90" s="237"/>
      <c r="E90" s="237"/>
      <c r="F90" s="260" t="s">
        <v>797</v>
      </c>
      <c r="G90" s="261"/>
      <c r="H90" s="237" t="s">
        <v>817</v>
      </c>
      <c r="I90" s="237" t="s">
        <v>793</v>
      </c>
      <c r="J90" s="237">
        <v>50</v>
      </c>
      <c r="K90" s="251"/>
    </row>
    <row r="91" s="1" customFormat="1" ht="15" customHeight="1">
      <c r="B91" s="262"/>
      <c r="C91" s="237" t="s">
        <v>818</v>
      </c>
      <c r="D91" s="237"/>
      <c r="E91" s="237"/>
      <c r="F91" s="260" t="s">
        <v>797</v>
      </c>
      <c r="G91" s="261"/>
      <c r="H91" s="237" t="s">
        <v>818</v>
      </c>
      <c r="I91" s="237" t="s">
        <v>793</v>
      </c>
      <c r="J91" s="237">
        <v>50</v>
      </c>
      <c r="K91" s="251"/>
    </row>
    <row r="92" s="1" customFormat="1" ht="15" customHeight="1">
      <c r="B92" s="262"/>
      <c r="C92" s="237" t="s">
        <v>819</v>
      </c>
      <c r="D92" s="237"/>
      <c r="E92" s="237"/>
      <c r="F92" s="260" t="s">
        <v>797</v>
      </c>
      <c r="G92" s="261"/>
      <c r="H92" s="237" t="s">
        <v>820</v>
      </c>
      <c r="I92" s="237" t="s">
        <v>793</v>
      </c>
      <c r="J92" s="237">
        <v>255</v>
      </c>
      <c r="K92" s="251"/>
    </row>
    <row r="93" s="1" customFormat="1" ht="15" customHeight="1">
      <c r="B93" s="262"/>
      <c r="C93" s="237" t="s">
        <v>821</v>
      </c>
      <c r="D93" s="237"/>
      <c r="E93" s="237"/>
      <c r="F93" s="260" t="s">
        <v>791</v>
      </c>
      <c r="G93" s="261"/>
      <c r="H93" s="237" t="s">
        <v>822</v>
      </c>
      <c r="I93" s="237" t="s">
        <v>823</v>
      </c>
      <c r="J93" s="237"/>
      <c r="K93" s="251"/>
    </row>
    <row r="94" s="1" customFormat="1" ht="15" customHeight="1">
      <c r="B94" s="262"/>
      <c r="C94" s="237" t="s">
        <v>824</v>
      </c>
      <c r="D94" s="237"/>
      <c r="E94" s="237"/>
      <c r="F94" s="260" t="s">
        <v>791</v>
      </c>
      <c r="G94" s="261"/>
      <c r="H94" s="237" t="s">
        <v>825</v>
      </c>
      <c r="I94" s="237" t="s">
        <v>826</v>
      </c>
      <c r="J94" s="237"/>
      <c r="K94" s="251"/>
    </row>
    <row r="95" s="1" customFormat="1" ht="15" customHeight="1">
      <c r="B95" s="262"/>
      <c r="C95" s="237" t="s">
        <v>827</v>
      </c>
      <c r="D95" s="237"/>
      <c r="E95" s="237"/>
      <c r="F95" s="260" t="s">
        <v>791</v>
      </c>
      <c r="G95" s="261"/>
      <c r="H95" s="237" t="s">
        <v>827</v>
      </c>
      <c r="I95" s="237" t="s">
        <v>826</v>
      </c>
      <c r="J95" s="237"/>
      <c r="K95" s="251"/>
    </row>
    <row r="96" s="1" customFormat="1" ht="15" customHeight="1">
      <c r="B96" s="262"/>
      <c r="C96" s="237" t="s">
        <v>35</v>
      </c>
      <c r="D96" s="237"/>
      <c r="E96" s="237"/>
      <c r="F96" s="260" t="s">
        <v>791</v>
      </c>
      <c r="G96" s="261"/>
      <c r="H96" s="237" t="s">
        <v>828</v>
      </c>
      <c r="I96" s="237" t="s">
        <v>826</v>
      </c>
      <c r="J96" s="237"/>
      <c r="K96" s="251"/>
    </row>
    <row r="97" s="1" customFormat="1" ht="15" customHeight="1">
      <c r="B97" s="262"/>
      <c r="C97" s="237" t="s">
        <v>45</v>
      </c>
      <c r="D97" s="237"/>
      <c r="E97" s="237"/>
      <c r="F97" s="260" t="s">
        <v>791</v>
      </c>
      <c r="G97" s="261"/>
      <c r="H97" s="237" t="s">
        <v>829</v>
      </c>
      <c r="I97" s="237" t="s">
        <v>826</v>
      </c>
      <c r="J97" s="237"/>
      <c r="K97" s="251"/>
    </row>
    <row r="98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="1" customFormat="1" ht="18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</row>
    <row r="101" s="1" customFormat="1" ht="7.5" customHeight="1">
      <c r="B101" s="246"/>
      <c r="C101" s="247"/>
      <c r="D101" s="247"/>
      <c r="E101" s="247"/>
      <c r="F101" s="247"/>
      <c r="G101" s="247"/>
      <c r="H101" s="247"/>
      <c r="I101" s="247"/>
      <c r="J101" s="247"/>
      <c r="K101" s="248"/>
    </row>
    <row r="102" s="1" customFormat="1" ht="45" customHeight="1">
      <c r="B102" s="249"/>
      <c r="C102" s="250" t="s">
        <v>830</v>
      </c>
      <c r="D102" s="250"/>
      <c r="E102" s="250"/>
      <c r="F102" s="250"/>
      <c r="G102" s="250"/>
      <c r="H102" s="250"/>
      <c r="I102" s="250"/>
      <c r="J102" s="250"/>
      <c r="K102" s="251"/>
    </row>
    <row r="103" s="1" customFormat="1" ht="17.25" customHeight="1">
      <c r="B103" s="249"/>
      <c r="C103" s="252" t="s">
        <v>785</v>
      </c>
      <c r="D103" s="252"/>
      <c r="E103" s="252"/>
      <c r="F103" s="252" t="s">
        <v>786</v>
      </c>
      <c r="G103" s="253"/>
      <c r="H103" s="252" t="s">
        <v>51</v>
      </c>
      <c r="I103" s="252" t="s">
        <v>54</v>
      </c>
      <c r="J103" s="252" t="s">
        <v>787</v>
      </c>
      <c r="K103" s="251"/>
    </row>
    <row r="104" s="1" customFormat="1" ht="17.25" customHeight="1">
      <c r="B104" s="249"/>
      <c r="C104" s="254" t="s">
        <v>788</v>
      </c>
      <c r="D104" s="254"/>
      <c r="E104" s="254"/>
      <c r="F104" s="255" t="s">
        <v>789</v>
      </c>
      <c r="G104" s="256"/>
      <c r="H104" s="254"/>
      <c r="I104" s="254"/>
      <c r="J104" s="254" t="s">
        <v>790</v>
      </c>
      <c r="K104" s="251"/>
    </row>
    <row r="105" s="1" customFormat="1" ht="5.25" customHeight="1">
      <c r="B105" s="249"/>
      <c r="C105" s="252"/>
      <c r="D105" s="252"/>
      <c r="E105" s="252"/>
      <c r="F105" s="252"/>
      <c r="G105" s="270"/>
      <c r="H105" s="252"/>
      <c r="I105" s="252"/>
      <c r="J105" s="252"/>
      <c r="K105" s="251"/>
    </row>
    <row r="106" s="1" customFormat="1" ht="15" customHeight="1">
      <c r="B106" s="249"/>
      <c r="C106" s="237" t="s">
        <v>50</v>
      </c>
      <c r="D106" s="259"/>
      <c r="E106" s="259"/>
      <c r="F106" s="260" t="s">
        <v>791</v>
      </c>
      <c r="G106" s="237"/>
      <c r="H106" s="237" t="s">
        <v>831</v>
      </c>
      <c r="I106" s="237" t="s">
        <v>793</v>
      </c>
      <c r="J106" s="237">
        <v>20</v>
      </c>
      <c r="K106" s="251"/>
    </row>
    <row r="107" s="1" customFormat="1" ht="15" customHeight="1">
      <c r="B107" s="249"/>
      <c r="C107" s="237" t="s">
        <v>794</v>
      </c>
      <c r="D107" s="237"/>
      <c r="E107" s="237"/>
      <c r="F107" s="260" t="s">
        <v>791</v>
      </c>
      <c r="G107" s="237"/>
      <c r="H107" s="237" t="s">
        <v>831</v>
      </c>
      <c r="I107" s="237" t="s">
        <v>793</v>
      </c>
      <c r="J107" s="237">
        <v>120</v>
      </c>
      <c r="K107" s="251"/>
    </row>
    <row r="108" s="1" customFormat="1" ht="15" customHeight="1">
      <c r="B108" s="262"/>
      <c r="C108" s="237" t="s">
        <v>796</v>
      </c>
      <c r="D108" s="237"/>
      <c r="E108" s="237"/>
      <c r="F108" s="260" t="s">
        <v>797</v>
      </c>
      <c r="G108" s="237"/>
      <c r="H108" s="237" t="s">
        <v>831</v>
      </c>
      <c r="I108" s="237" t="s">
        <v>793</v>
      </c>
      <c r="J108" s="237">
        <v>50</v>
      </c>
      <c r="K108" s="251"/>
    </row>
    <row r="109" s="1" customFormat="1" ht="15" customHeight="1">
      <c r="B109" s="262"/>
      <c r="C109" s="237" t="s">
        <v>799</v>
      </c>
      <c r="D109" s="237"/>
      <c r="E109" s="237"/>
      <c r="F109" s="260" t="s">
        <v>791</v>
      </c>
      <c r="G109" s="237"/>
      <c r="H109" s="237" t="s">
        <v>831</v>
      </c>
      <c r="I109" s="237" t="s">
        <v>801</v>
      </c>
      <c r="J109" s="237"/>
      <c r="K109" s="251"/>
    </row>
    <row r="110" s="1" customFormat="1" ht="15" customHeight="1">
      <c r="B110" s="262"/>
      <c r="C110" s="237" t="s">
        <v>810</v>
      </c>
      <c r="D110" s="237"/>
      <c r="E110" s="237"/>
      <c r="F110" s="260" t="s">
        <v>797</v>
      </c>
      <c r="G110" s="237"/>
      <c r="H110" s="237" t="s">
        <v>831</v>
      </c>
      <c r="I110" s="237" t="s">
        <v>793</v>
      </c>
      <c r="J110" s="237">
        <v>50</v>
      </c>
      <c r="K110" s="251"/>
    </row>
    <row r="111" s="1" customFormat="1" ht="15" customHeight="1">
      <c r="B111" s="262"/>
      <c r="C111" s="237" t="s">
        <v>818</v>
      </c>
      <c r="D111" s="237"/>
      <c r="E111" s="237"/>
      <c r="F111" s="260" t="s">
        <v>797</v>
      </c>
      <c r="G111" s="237"/>
      <c r="H111" s="237" t="s">
        <v>831</v>
      </c>
      <c r="I111" s="237" t="s">
        <v>793</v>
      </c>
      <c r="J111" s="237">
        <v>50</v>
      </c>
      <c r="K111" s="251"/>
    </row>
    <row r="112" s="1" customFormat="1" ht="15" customHeight="1">
      <c r="B112" s="262"/>
      <c r="C112" s="237" t="s">
        <v>816</v>
      </c>
      <c r="D112" s="237"/>
      <c r="E112" s="237"/>
      <c r="F112" s="260" t="s">
        <v>797</v>
      </c>
      <c r="G112" s="237"/>
      <c r="H112" s="237" t="s">
        <v>831</v>
      </c>
      <c r="I112" s="237" t="s">
        <v>793</v>
      </c>
      <c r="J112" s="237">
        <v>50</v>
      </c>
      <c r="K112" s="251"/>
    </row>
    <row r="113" s="1" customFormat="1" ht="15" customHeight="1">
      <c r="B113" s="262"/>
      <c r="C113" s="237" t="s">
        <v>50</v>
      </c>
      <c r="D113" s="237"/>
      <c r="E113" s="237"/>
      <c r="F113" s="260" t="s">
        <v>791</v>
      </c>
      <c r="G113" s="237"/>
      <c r="H113" s="237" t="s">
        <v>832</v>
      </c>
      <c r="I113" s="237" t="s">
        <v>793</v>
      </c>
      <c r="J113" s="237">
        <v>20</v>
      </c>
      <c r="K113" s="251"/>
    </row>
    <row r="114" s="1" customFormat="1" ht="15" customHeight="1">
      <c r="B114" s="262"/>
      <c r="C114" s="237" t="s">
        <v>833</v>
      </c>
      <c r="D114" s="237"/>
      <c r="E114" s="237"/>
      <c r="F114" s="260" t="s">
        <v>791</v>
      </c>
      <c r="G114" s="237"/>
      <c r="H114" s="237" t="s">
        <v>834</v>
      </c>
      <c r="I114" s="237" t="s">
        <v>793</v>
      </c>
      <c r="J114" s="237">
        <v>120</v>
      </c>
      <c r="K114" s="251"/>
    </row>
    <row r="115" s="1" customFormat="1" ht="15" customHeight="1">
      <c r="B115" s="262"/>
      <c r="C115" s="237" t="s">
        <v>35</v>
      </c>
      <c r="D115" s="237"/>
      <c r="E115" s="237"/>
      <c r="F115" s="260" t="s">
        <v>791</v>
      </c>
      <c r="G115" s="237"/>
      <c r="H115" s="237" t="s">
        <v>835</v>
      </c>
      <c r="I115" s="237" t="s">
        <v>826</v>
      </c>
      <c r="J115" s="237"/>
      <c r="K115" s="251"/>
    </row>
    <row r="116" s="1" customFormat="1" ht="15" customHeight="1">
      <c r="B116" s="262"/>
      <c r="C116" s="237" t="s">
        <v>45</v>
      </c>
      <c r="D116" s="237"/>
      <c r="E116" s="237"/>
      <c r="F116" s="260" t="s">
        <v>791</v>
      </c>
      <c r="G116" s="237"/>
      <c r="H116" s="237" t="s">
        <v>836</v>
      </c>
      <c r="I116" s="237" t="s">
        <v>826</v>
      </c>
      <c r="J116" s="237"/>
      <c r="K116" s="251"/>
    </row>
    <row r="117" s="1" customFormat="1" ht="15" customHeight="1">
      <c r="B117" s="262"/>
      <c r="C117" s="237" t="s">
        <v>54</v>
      </c>
      <c r="D117" s="237"/>
      <c r="E117" s="237"/>
      <c r="F117" s="260" t="s">
        <v>791</v>
      </c>
      <c r="G117" s="237"/>
      <c r="H117" s="237" t="s">
        <v>837</v>
      </c>
      <c r="I117" s="237" t="s">
        <v>838</v>
      </c>
      <c r="J117" s="237"/>
      <c r="K117" s="251"/>
    </row>
    <row r="118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="1" customFormat="1" ht="18.75" customHeight="1">
      <c r="B119" s="272"/>
      <c r="C119" s="273"/>
      <c r="D119" s="273"/>
      <c r="E119" s="273"/>
      <c r="F119" s="274"/>
      <c r="G119" s="273"/>
      <c r="H119" s="273"/>
      <c r="I119" s="273"/>
      <c r="J119" s="273"/>
      <c r="K119" s="272"/>
    </row>
    <row r="120" s="1" customFormat="1" ht="18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</row>
    <row r="121" s="1" customFormat="1" ht="7.5" customHeight="1">
      <c r="B121" s="275"/>
      <c r="C121" s="276"/>
      <c r="D121" s="276"/>
      <c r="E121" s="276"/>
      <c r="F121" s="276"/>
      <c r="G121" s="276"/>
      <c r="H121" s="276"/>
      <c r="I121" s="276"/>
      <c r="J121" s="276"/>
      <c r="K121" s="277"/>
    </row>
    <row r="122" s="1" customFormat="1" ht="45" customHeight="1">
      <c r="B122" s="278"/>
      <c r="C122" s="228" t="s">
        <v>839</v>
      </c>
      <c r="D122" s="228"/>
      <c r="E122" s="228"/>
      <c r="F122" s="228"/>
      <c r="G122" s="228"/>
      <c r="H122" s="228"/>
      <c r="I122" s="228"/>
      <c r="J122" s="228"/>
      <c r="K122" s="279"/>
    </row>
    <row r="123" s="1" customFormat="1" ht="17.25" customHeight="1">
      <c r="B123" s="280"/>
      <c r="C123" s="252" t="s">
        <v>785</v>
      </c>
      <c r="D123" s="252"/>
      <c r="E123" s="252"/>
      <c r="F123" s="252" t="s">
        <v>786</v>
      </c>
      <c r="G123" s="253"/>
      <c r="H123" s="252" t="s">
        <v>51</v>
      </c>
      <c r="I123" s="252" t="s">
        <v>54</v>
      </c>
      <c r="J123" s="252" t="s">
        <v>787</v>
      </c>
      <c r="K123" s="281"/>
    </row>
    <row r="124" s="1" customFormat="1" ht="17.25" customHeight="1">
      <c r="B124" s="280"/>
      <c r="C124" s="254" t="s">
        <v>788</v>
      </c>
      <c r="D124" s="254"/>
      <c r="E124" s="254"/>
      <c r="F124" s="255" t="s">
        <v>789</v>
      </c>
      <c r="G124" s="256"/>
      <c r="H124" s="254"/>
      <c r="I124" s="254"/>
      <c r="J124" s="254" t="s">
        <v>790</v>
      </c>
      <c r="K124" s="281"/>
    </row>
    <row r="125" s="1" customFormat="1" ht="5.25" customHeight="1">
      <c r="B125" s="282"/>
      <c r="C125" s="257"/>
      <c r="D125" s="257"/>
      <c r="E125" s="257"/>
      <c r="F125" s="257"/>
      <c r="G125" s="283"/>
      <c r="H125" s="257"/>
      <c r="I125" s="257"/>
      <c r="J125" s="257"/>
      <c r="K125" s="284"/>
    </row>
    <row r="126" s="1" customFormat="1" ht="15" customHeight="1">
      <c r="B126" s="282"/>
      <c r="C126" s="237" t="s">
        <v>794</v>
      </c>
      <c r="D126" s="259"/>
      <c r="E126" s="259"/>
      <c r="F126" s="260" t="s">
        <v>791</v>
      </c>
      <c r="G126" s="237"/>
      <c r="H126" s="237" t="s">
        <v>831</v>
      </c>
      <c r="I126" s="237" t="s">
        <v>793</v>
      </c>
      <c r="J126" s="237">
        <v>120</v>
      </c>
      <c r="K126" s="285"/>
    </row>
    <row r="127" s="1" customFormat="1" ht="15" customHeight="1">
      <c r="B127" s="282"/>
      <c r="C127" s="237" t="s">
        <v>840</v>
      </c>
      <c r="D127" s="237"/>
      <c r="E127" s="237"/>
      <c r="F127" s="260" t="s">
        <v>791</v>
      </c>
      <c r="G127" s="237"/>
      <c r="H127" s="237" t="s">
        <v>841</v>
      </c>
      <c r="I127" s="237" t="s">
        <v>793</v>
      </c>
      <c r="J127" s="237" t="s">
        <v>842</v>
      </c>
      <c r="K127" s="285"/>
    </row>
    <row r="128" s="1" customFormat="1" ht="15" customHeight="1">
      <c r="B128" s="282"/>
      <c r="C128" s="237" t="s">
        <v>739</v>
      </c>
      <c r="D128" s="237"/>
      <c r="E128" s="237"/>
      <c r="F128" s="260" t="s">
        <v>791</v>
      </c>
      <c r="G128" s="237"/>
      <c r="H128" s="237" t="s">
        <v>843</v>
      </c>
      <c r="I128" s="237" t="s">
        <v>793</v>
      </c>
      <c r="J128" s="237" t="s">
        <v>842</v>
      </c>
      <c r="K128" s="285"/>
    </row>
    <row r="129" s="1" customFormat="1" ht="15" customHeight="1">
      <c r="B129" s="282"/>
      <c r="C129" s="237" t="s">
        <v>802</v>
      </c>
      <c r="D129" s="237"/>
      <c r="E129" s="237"/>
      <c r="F129" s="260" t="s">
        <v>797</v>
      </c>
      <c r="G129" s="237"/>
      <c r="H129" s="237" t="s">
        <v>803</v>
      </c>
      <c r="I129" s="237" t="s">
        <v>793</v>
      </c>
      <c r="J129" s="237">
        <v>15</v>
      </c>
      <c r="K129" s="285"/>
    </row>
    <row r="130" s="1" customFormat="1" ht="15" customHeight="1">
      <c r="B130" s="282"/>
      <c r="C130" s="263" t="s">
        <v>804</v>
      </c>
      <c r="D130" s="263"/>
      <c r="E130" s="263"/>
      <c r="F130" s="264" t="s">
        <v>797</v>
      </c>
      <c r="G130" s="263"/>
      <c r="H130" s="263" t="s">
        <v>805</v>
      </c>
      <c r="I130" s="263" t="s">
        <v>793</v>
      </c>
      <c r="J130" s="263">
        <v>15</v>
      </c>
      <c r="K130" s="285"/>
    </row>
    <row r="131" s="1" customFormat="1" ht="15" customHeight="1">
      <c r="B131" s="282"/>
      <c r="C131" s="263" t="s">
        <v>806</v>
      </c>
      <c r="D131" s="263"/>
      <c r="E131" s="263"/>
      <c r="F131" s="264" t="s">
        <v>797</v>
      </c>
      <c r="G131" s="263"/>
      <c r="H131" s="263" t="s">
        <v>807</v>
      </c>
      <c r="I131" s="263" t="s">
        <v>793</v>
      </c>
      <c r="J131" s="263">
        <v>20</v>
      </c>
      <c r="K131" s="285"/>
    </row>
    <row r="132" s="1" customFormat="1" ht="15" customHeight="1">
      <c r="B132" s="282"/>
      <c r="C132" s="263" t="s">
        <v>808</v>
      </c>
      <c r="D132" s="263"/>
      <c r="E132" s="263"/>
      <c r="F132" s="264" t="s">
        <v>797</v>
      </c>
      <c r="G132" s="263"/>
      <c r="H132" s="263" t="s">
        <v>809</v>
      </c>
      <c r="I132" s="263" t="s">
        <v>793</v>
      </c>
      <c r="J132" s="263">
        <v>20</v>
      </c>
      <c r="K132" s="285"/>
    </row>
    <row r="133" s="1" customFormat="1" ht="15" customHeight="1">
      <c r="B133" s="282"/>
      <c r="C133" s="237" t="s">
        <v>796</v>
      </c>
      <c r="D133" s="237"/>
      <c r="E133" s="237"/>
      <c r="F133" s="260" t="s">
        <v>797</v>
      </c>
      <c r="G133" s="237"/>
      <c r="H133" s="237" t="s">
        <v>831</v>
      </c>
      <c r="I133" s="237" t="s">
        <v>793</v>
      </c>
      <c r="J133" s="237">
        <v>50</v>
      </c>
      <c r="K133" s="285"/>
    </row>
    <row r="134" s="1" customFormat="1" ht="15" customHeight="1">
      <c r="B134" s="282"/>
      <c r="C134" s="237" t="s">
        <v>810</v>
      </c>
      <c r="D134" s="237"/>
      <c r="E134" s="237"/>
      <c r="F134" s="260" t="s">
        <v>797</v>
      </c>
      <c r="G134" s="237"/>
      <c r="H134" s="237" t="s">
        <v>831</v>
      </c>
      <c r="I134" s="237" t="s">
        <v>793</v>
      </c>
      <c r="J134" s="237">
        <v>50</v>
      </c>
      <c r="K134" s="285"/>
    </row>
    <row r="135" s="1" customFormat="1" ht="15" customHeight="1">
      <c r="B135" s="282"/>
      <c r="C135" s="237" t="s">
        <v>816</v>
      </c>
      <c r="D135" s="237"/>
      <c r="E135" s="237"/>
      <c r="F135" s="260" t="s">
        <v>797</v>
      </c>
      <c r="G135" s="237"/>
      <c r="H135" s="237" t="s">
        <v>831</v>
      </c>
      <c r="I135" s="237" t="s">
        <v>793</v>
      </c>
      <c r="J135" s="237">
        <v>50</v>
      </c>
      <c r="K135" s="285"/>
    </row>
    <row r="136" s="1" customFormat="1" ht="15" customHeight="1">
      <c r="B136" s="282"/>
      <c r="C136" s="237" t="s">
        <v>818</v>
      </c>
      <c r="D136" s="237"/>
      <c r="E136" s="237"/>
      <c r="F136" s="260" t="s">
        <v>797</v>
      </c>
      <c r="G136" s="237"/>
      <c r="H136" s="237" t="s">
        <v>831</v>
      </c>
      <c r="I136" s="237" t="s">
        <v>793</v>
      </c>
      <c r="J136" s="237">
        <v>50</v>
      </c>
      <c r="K136" s="285"/>
    </row>
    <row r="137" s="1" customFormat="1" ht="15" customHeight="1">
      <c r="B137" s="282"/>
      <c r="C137" s="237" t="s">
        <v>819</v>
      </c>
      <c r="D137" s="237"/>
      <c r="E137" s="237"/>
      <c r="F137" s="260" t="s">
        <v>797</v>
      </c>
      <c r="G137" s="237"/>
      <c r="H137" s="237" t="s">
        <v>844</v>
      </c>
      <c r="I137" s="237" t="s">
        <v>793</v>
      </c>
      <c r="J137" s="237">
        <v>255</v>
      </c>
      <c r="K137" s="285"/>
    </row>
    <row r="138" s="1" customFormat="1" ht="15" customHeight="1">
      <c r="B138" s="282"/>
      <c r="C138" s="237" t="s">
        <v>821</v>
      </c>
      <c r="D138" s="237"/>
      <c r="E138" s="237"/>
      <c r="F138" s="260" t="s">
        <v>791</v>
      </c>
      <c r="G138" s="237"/>
      <c r="H138" s="237" t="s">
        <v>845</v>
      </c>
      <c r="I138" s="237" t="s">
        <v>823</v>
      </c>
      <c r="J138" s="237"/>
      <c r="K138" s="285"/>
    </row>
    <row r="139" s="1" customFormat="1" ht="15" customHeight="1">
      <c r="B139" s="282"/>
      <c r="C139" s="237" t="s">
        <v>824</v>
      </c>
      <c r="D139" s="237"/>
      <c r="E139" s="237"/>
      <c r="F139" s="260" t="s">
        <v>791</v>
      </c>
      <c r="G139" s="237"/>
      <c r="H139" s="237" t="s">
        <v>846</v>
      </c>
      <c r="I139" s="237" t="s">
        <v>826</v>
      </c>
      <c r="J139" s="237"/>
      <c r="K139" s="285"/>
    </row>
    <row r="140" s="1" customFormat="1" ht="15" customHeight="1">
      <c r="B140" s="282"/>
      <c r="C140" s="237" t="s">
        <v>827</v>
      </c>
      <c r="D140" s="237"/>
      <c r="E140" s="237"/>
      <c r="F140" s="260" t="s">
        <v>791</v>
      </c>
      <c r="G140" s="237"/>
      <c r="H140" s="237" t="s">
        <v>827</v>
      </c>
      <c r="I140" s="237" t="s">
        <v>826</v>
      </c>
      <c r="J140" s="237"/>
      <c r="K140" s="285"/>
    </row>
    <row r="141" s="1" customFormat="1" ht="15" customHeight="1">
      <c r="B141" s="282"/>
      <c r="C141" s="237" t="s">
        <v>35</v>
      </c>
      <c r="D141" s="237"/>
      <c r="E141" s="237"/>
      <c r="F141" s="260" t="s">
        <v>791</v>
      </c>
      <c r="G141" s="237"/>
      <c r="H141" s="237" t="s">
        <v>847</v>
      </c>
      <c r="I141" s="237" t="s">
        <v>826</v>
      </c>
      <c r="J141" s="237"/>
      <c r="K141" s="285"/>
    </row>
    <row r="142" s="1" customFormat="1" ht="15" customHeight="1">
      <c r="B142" s="282"/>
      <c r="C142" s="237" t="s">
        <v>848</v>
      </c>
      <c r="D142" s="237"/>
      <c r="E142" s="237"/>
      <c r="F142" s="260" t="s">
        <v>791</v>
      </c>
      <c r="G142" s="237"/>
      <c r="H142" s="237" t="s">
        <v>849</v>
      </c>
      <c r="I142" s="237" t="s">
        <v>826</v>
      </c>
      <c r="J142" s="237"/>
      <c r="K142" s="285"/>
    </row>
    <row r="143" s="1" customFormat="1" ht="15" customHeight="1">
      <c r="B143" s="286"/>
      <c r="C143" s="287"/>
      <c r="D143" s="287"/>
      <c r="E143" s="287"/>
      <c r="F143" s="287"/>
      <c r="G143" s="287"/>
      <c r="H143" s="287"/>
      <c r="I143" s="287"/>
      <c r="J143" s="287"/>
      <c r="K143" s="288"/>
    </row>
    <row r="144" s="1" customFormat="1" ht="18.75" customHeight="1">
      <c r="B144" s="273"/>
      <c r="C144" s="273"/>
      <c r="D144" s="273"/>
      <c r="E144" s="273"/>
      <c r="F144" s="274"/>
      <c r="G144" s="273"/>
      <c r="H144" s="273"/>
      <c r="I144" s="273"/>
      <c r="J144" s="273"/>
      <c r="K144" s="273"/>
    </row>
    <row r="145" s="1" customFormat="1" ht="18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</row>
    <row r="146" s="1" customFormat="1" ht="7.5" customHeight="1">
      <c r="B146" s="246"/>
      <c r="C146" s="247"/>
      <c r="D146" s="247"/>
      <c r="E146" s="247"/>
      <c r="F146" s="247"/>
      <c r="G146" s="247"/>
      <c r="H146" s="247"/>
      <c r="I146" s="247"/>
      <c r="J146" s="247"/>
      <c r="K146" s="248"/>
    </row>
    <row r="147" s="1" customFormat="1" ht="45" customHeight="1">
      <c r="B147" s="249"/>
      <c r="C147" s="250" t="s">
        <v>850</v>
      </c>
      <c r="D147" s="250"/>
      <c r="E147" s="250"/>
      <c r="F147" s="250"/>
      <c r="G147" s="250"/>
      <c r="H147" s="250"/>
      <c r="I147" s="250"/>
      <c r="J147" s="250"/>
      <c r="K147" s="251"/>
    </row>
    <row r="148" s="1" customFormat="1" ht="17.25" customHeight="1">
      <c r="B148" s="249"/>
      <c r="C148" s="252" t="s">
        <v>785</v>
      </c>
      <c r="D148" s="252"/>
      <c r="E148" s="252"/>
      <c r="F148" s="252" t="s">
        <v>786</v>
      </c>
      <c r="G148" s="253"/>
      <c r="H148" s="252" t="s">
        <v>51</v>
      </c>
      <c r="I148" s="252" t="s">
        <v>54</v>
      </c>
      <c r="J148" s="252" t="s">
        <v>787</v>
      </c>
      <c r="K148" s="251"/>
    </row>
    <row r="149" s="1" customFormat="1" ht="17.25" customHeight="1">
      <c r="B149" s="249"/>
      <c r="C149" s="254" t="s">
        <v>788</v>
      </c>
      <c r="D149" s="254"/>
      <c r="E149" s="254"/>
      <c r="F149" s="255" t="s">
        <v>789</v>
      </c>
      <c r="G149" s="256"/>
      <c r="H149" s="254"/>
      <c r="I149" s="254"/>
      <c r="J149" s="254" t="s">
        <v>790</v>
      </c>
      <c r="K149" s="251"/>
    </row>
    <row r="150" s="1" customFormat="1" ht="5.25" customHeight="1">
      <c r="B150" s="262"/>
      <c r="C150" s="257"/>
      <c r="D150" s="257"/>
      <c r="E150" s="257"/>
      <c r="F150" s="257"/>
      <c r="G150" s="258"/>
      <c r="H150" s="257"/>
      <c r="I150" s="257"/>
      <c r="J150" s="257"/>
      <c r="K150" s="285"/>
    </row>
    <row r="151" s="1" customFormat="1" ht="15" customHeight="1">
      <c r="B151" s="262"/>
      <c r="C151" s="289" t="s">
        <v>794</v>
      </c>
      <c r="D151" s="237"/>
      <c r="E151" s="237"/>
      <c r="F151" s="290" t="s">
        <v>791</v>
      </c>
      <c r="G151" s="237"/>
      <c r="H151" s="289" t="s">
        <v>831</v>
      </c>
      <c r="I151" s="289" t="s">
        <v>793</v>
      </c>
      <c r="J151" s="289">
        <v>120</v>
      </c>
      <c r="K151" s="285"/>
    </row>
    <row r="152" s="1" customFormat="1" ht="15" customHeight="1">
      <c r="B152" s="262"/>
      <c r="C152" s="289" t="s">
        <v>840</v>
      </c>
      <c r="D152" s="237"/>
      <c r="E152" s="237"/>
      <c r="F152" s="290" t="s">
        <v>791</v>
      </c>
      <c r="G152" s="237"/>
      <c r="H152" s="289" t="s">
        <v>851</v>
      </c>
      <c r="I152" s="289" t="s">
        <v>793</v>
      </c>
      <c r="J152" s="289" t="s">
        <v>842</v>
      </c>
      <c r="K152" s="285"/>
    </row>
    <row r="153" s="1" customFormat="1" ht="15" customHeight="1">
      <c r="B153" s="262"/>
      <c r="C153" s="289" t="s">
        <v>739</v>
      </c>
      <c r="D153" s="237"/>
      <c r="E153" s="237"/>
      <c r="F153" s="290" t="s">
        <v>791</v>
      </c>
      <c r="G153" s="237"/>
      <c r="H153" s="289" t="s">
        <v>852</v>
      </c>
      <c r="I153" s="289" t="s">
        <v>793</v>
      </c>
      <c r="J153" s="289" t="s">
        <v>842</v>
      </c>
      <c r="K153" s="285"/>
    </row>
    <row r="154" s="1" customFormat="1" ht="15" customHeight="1">
      <c r="B154" s="262"/>
      <c r="C154" s="289" t="s">
        <v>796</v>
      </c>
      <c r="D154" s="237"/>
      <c r="E154" s="237"/>
      <c r="F154" s="290" t="s">
        <v>797</v>
      </c>
      <c r="G154" s="237"/>
      <c r="H154" s="289" t="s">
        <v>831</v>
      </c>
      <c r="I154" s="289" t="s">
        <v>793</v>
      </c>
      <c r="J154" s="289">
        <v>50</v>
      </c>
      <c r="K154" s="285"/>
    </row>
    <row r="155" s="1" customFormat="1" ht="15" customHeight="1">
      <c r="B155" s="262"/>
      <c r="C155" s="289" t="s">
        <v>799</v>
      </c>
      <c r="D155" s="237"/>
      <c r="E155" s="237"/>
      <c r="F155" s="290" t="s">
        <v>791</v>
      </c>
      <c r="G155" s="237"/>
      <c r="H155" s="289" t="s">
        <v>831</v>
      </c>
      <c r="I155" s="289" t="s">
        <v>801</v>
      </c>
      <c r="J155" s="289"/>
      <c r="K155" s="285"/>
    </row>
    <row r="156" s="1" customFormat="1" ht="15" customHeight="1">
      <c r="B156" s="262"/>
      <c r="C156" s="289" t="s">
        <v>810</v>
      </c>
      <c r="D156" s="237"/>
      <c r="E156" s="237"/>
      <c r="F156" s="290" t="s">
        <v>797</v>
      </c>
      <c r="G156" s="237"/>
      <c r="H156" s="289" t="s">
        <v>831</v>
      </c>
      <c r="I156" s="289" t="s">
        <v>793</v>
      </c>
      <c r="J156" s="289">
        <v>50</v>
      </c>
      <c r="K156" s="285"/>
    </row>
    <row r="157" s="1" customFormat="1" ht="15" customHeight="1">
      <c r="B157" s="262"/>
      <c r="C157" s="289" t="s">
        <v>818</v>
      </c>
      <c r="D157" s="237"/>
      <c r="E157" s="237"/>
      <c r="F157" s="290" t="s">
        <v>797</v>
      </c>
      <c r="G157" s="237"/>
      <c r="H157" s="289" t="s">
        <v>831</v>
      </c>
      <c r="I157" s="289" t="s">
        <v>793</v>
      </c>
      <c r="J157" s="289">
        <v>50</v>
      </c>
      <c r="K157" s="285"/>
    </row>
    <row r="158" s="1" customFormat="1" ht="15" customHeight="1">
      <c r="B158" s="262"/>
      <c r="C158" s="289" t="s">
        <v>816</v>
      </c>
      <c r="D158" s="237"/>
      <c r="E158" s="237"/>
      <c r="F158" s="290" t="s">
        <v>797</v>
      </c>
      <c r="G158" s="237"/>
      <c r="H158" s="289" t="s">
        <v>831</v>
      </c>
      <c r="I158" s="289" t="s">
        <v>793</v>
      </c>
      <c r="J158" s="289">
        <v>50</v>
      </c>
      <c r="K158" s="285"/>
    </row>
    <row r="159" s="1" customFormat="1" ht="15" customHeight="1">
      <c r="B159" s="262"/>
      <c r="C159" s="289" t="s">
        <v>87</v>
      </c>
      <c r="D159" s="237"/>
      <c r="E159" s="237"/>
      <c r="F159" s="290" t="s">
        <v>791</v>
      </c>
      <c r="G159" s="237"/>
      <c r="H159" s="289" t="s">
        <v>853</v>
      </c>
      <c r="I159" s="289" t="s">
        <v>793</v>
      </c>
      <c r="J159" s="289" t="s">
        <v>854</v>
      </c>
      <c r="K159" s="285"/>
    </row>
    <row r="160" s="1" customFormat="1" ht="15" customHeight="1">
      <c r="B160" s="262"/>
      <c r="C160" s="289" t="s">
        <v>855</v>
      </c>
      <c r="D160" s="237"/>
      <c r="E160" s="237"/>
      <c r="F160" s="290" t="s">
        <v>791</v>
      </c>
      <c r="G160" s="237"/>
      <c r="H160" s="289" t="s">
        <v>856</v>
      </c>
      <c r="I160" s="289" t="s">
        <v>826</v>
      </c>
      <c r="J160" s="289"/>
      <c r="K160" s="285"/>
    </row>
    <row r="161" s="1" customFormat="1" ht="15" customHeight="1">
      <c r="B161" s="291"/>
      <c r="C161" s="271"/>
      <c r="D161" s="271"/>
      <c r="E161" s="271"/>
      <c r="F161" s="271"/>
      <c r="G161" s="271"/>
      <c r="H161" s="271"/>
      <c r="I161" s="271"/>
      <c r="J161" s="271"/>
      <c r="K161" s="292"/>
    </row>
    <row r="162" s="1" customFormat="1" ht="18.75" customHeight="1">
      <c r="B162" s="273"/>
      <c r="C162" s="283"/>
      <c r="D162" s="283"/>
      <c r="E162" s="283"/>
      <c r="F162" s="293"/>
      <c r="G162" s="283"/>
      <c r="H162" s="283"/>
      <c r="I162" s="283"/>
      <c r="J162" s="283"/>
      <c r="K162" s="273"/>
    </row>
    <row r="163" s="1" customFormat="1" ht="18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</row>
    <row r="164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="1" customFormat="1" ht="45" customHeight="1">
      <c r="B165" s="227"/>
      <c r="C165" s="228" t="s">
        <v>857</v>
      </c>
      <c r="D165" s="228"/>
      <c r="E165" s="228"/>
      <c r="F165" s="228"/>
      <c r="G165" s="228"/>
      <c r="H165" s="228"/>
      <c r="I165" s="228"/>
      <c r="J165" s="228"/>
      <c r="K165" s="229"/>
    </row>
    <row r="166" s="1" customFormat="1" ht="17.25" customHeight="1">
      <c r="B166" s="227"/>
      <c r="C166" s="252" t="s">
        <v>785</v>
      </c>
      <c r="D166" s="252"/>
      <c r="E166" s="252"/>
      <c r="F166" s="252" t="s">
        <v>786</v>
      </c>
      <c r="G166" s="294"/>
      <c r="H166" s="295" t="s">
        <v>51</v>
      </c>
      <c r="I166" s="295" t="s">
        <v>54</v>
      </c>
      <c r="J166" s="252" t="s">
        <v>787</v>
      </c>
      <c r="K166" s="229"/>
    </row>
    <row r="167" s="1" customFormat="1" ht="17.25" customHeight="1">
      <c r="B167" s="230"/>
      <c r="C167" s="254" t="s">
        <v>788</v>
      </c>
      <c r="D167" s="254"/>
      <c r="E167" s="254"/>
      <c r="F167" s="255" t="s">
        <v>789</v>
      </c>
      <c r="G167" s="296"/>
      <c r="H167" s="297"/>
      <c r="I167" s="297"/>
      <c r="J167" s="254" t="s">
        <v>790</v>
      </c>
      <c r="K167" s="232"/>
    </row>
    <row r="168" s="1" customFormat="1" ht="5.25" customHeight="1">
      <c r="B168" s="262"/>
      <c r="C168" s="257"/>
      <c r="D168" s="257"/>
      <c r="E168" s="257"/>
      <c r="F168" s="257"/>
      <c r="G168" s="258"/>
      <c r="H168" s="257"/>
      <c r="I168" s="257"/>
      <c r="J168" s="257"/>
      <c r="K168" s="285"/>
    </row>
    <row r="169" s="1" customFormat="1" ht="15" customHeight="1">
      <c r="B169" s="262"/>
      <c r="C169" s="237" t="s">
        <v>794</v>
      </c>
      <c r="D169" s="237"/>
      <c r="E169" s="237"/>
      <c r="F169" s="260" t="s">
        <v>791</v>
      </c>
      <c r="G169" s="237"/>
      <c r="H169" s="237" t="s">
        <v>831</v>
      </c>
      <c r="I169" s="237" t="s">
        <v>793</v>
      </c>
      <c r="J169" s="237">
        <v>120</v>
      </c>
      <c r="K169" s="285"/>
    </row>
    <row r="170" s="1" customFormat="1" ht="15" customHeight="1">
      <c r="B170" s="262"/>
      <c r="C170" s="237" t="s">
        <v>840</v>
      </c>
      <c r="D170" s="237"/>
      <c r="E170" s="237"/>
      <c r="F170" s="260" t="s">
        <v>791</v>
      </c>
      <c r="G170" s="237"/>
      <c r="H170" s="237" t="s">
        <v>841</v>
      </c>
      <c r="I170" s="237" t="s">
        <v>793</v>
      </c>
      <c r="J170" s="237" t="s">
        <v>842</v>
      </c>
      <c r="K170" s="285"/>
    </row>
    <row r="171" s="1" customFormat="1" ht="15" customHeight="1">
      <c r="B171" s="262"/>
      <c r="C171" s="237" t="s">
        <v>739</v>
      </c>
      <c r="D171" s="237"/>
      <c r="E171" s="237"/>
      <c r="F171" s="260" t="s">
        <v>791</v>
      </c>
      <c r="G171" s="237"/>
      <c r="H171" s="237" t="s">
        <v>858</v>
      </c>
      <c r="I171" s="237" t="s">
        <v>793</v>
      </c>
      <c r="J171" s="237" t="s">
        <v>842</v>
      </c>
      <c r="K171" s="285"/>
    </row>
    <row r="172" s="1" customFormat="1" ht="15" customHeight="1">
      <c r="B172" s="262"/>
      <c r="C172" s="237" t="s">
        <v>796</v>
      </c>
      <c r="D172" s="237"/>
      <c r="E172" s="237"/>
      <c r="F172" s="260" t="s">
        <v>797</v>
      </c>
      <c r="G172" s="237"/>
      <c r="H172" s="237" t="s">
        <v>858</v>
      </c>
      <c r="I172" s="237" t="s">
        <v>793</v>
      </c>
      <c r="J172" s="237">
        <v>50</v>
      </c>
      <c r="K172" s="285"/>
    </row>
    <row r="173" s="1" customFormat="1" ht="15" customHeight="1">
      <c r="B173" s="262"/>
      <c r="C173" s="237" t="s">
        <v>799</v>
      </c>
      <c r="D173" s="237"/>
      <c r="E173" s="237"/>
      <c r="F173" s="260" t="s">
        <v>791</v>
      </c>
      <c r="G173" s="237"/>
      <c r="H173" s="237" t="s">
        <v>858</v>
      </c>
      <c r="I173" s="237" t="s">
        <v>801</v>
      </c>
      <c r="J173" s="237"/>
      <c r="K173" s="285"/>
    </row>
    <row r="174" s="1" customFormat="1" ht="15" customHeight="1">
      <c r="B174" s="262"/>
      <c r="C174" s="237" t="s">
        <v>810</v>
      </c>
      <c r="D174" s="237"/>
      <c r="E174" s="237"/>
      <c r="F174" s="260" t="s">
        <v>797</v>
      </c>
      <c r="G174" s="237"/>
      <c r="H174" s="237" t="s">
        <v>858</v>
      </c>
      <c r="I174" s="237" t="s">
        <v>793</v>
      </c>
      <c r="J174" s="237">
        <v>50</v>
      </c>
      <c r="K174" s="285"/>
    </row>
    <row r="175" s="1" customFormat="1" ht="15" customHeight="1">
      <c r="B175" s="262"/>
      <c r="C175" s="237" t="s">
        <v>818</v>
      </c>
      <c r="D175" s="237"/>
      <c r="E175" s="237"/>
      <c r="F175" s="260" t="s">
        <v>797</v>
      </c>
      <c r="G175" s="237"/>
      <c r="H175" s="237" t="s">
        <v>858</v>
      </c>
      <c r="I175" s="237" t="s">
        <v>793</v>
      </c>
      <c r="J175" s="237">
        <v>50</v>
      </c>
      <c r="K175" s="285"/>
    </row>
    <row r="176" s="1" customFormat="1" ht="15" customHeight="1">
      <c r="B176" s="262"/>
      <c r="C176" s="237" t="s">
        <v>816</v>
      </c>
      <c r="D176" s="237"/>
      <c r="E176" s="237"/>
      <c r="F176" s="260" t="s">
        <v>797</v>
      </c>
      <c r="G176" s="237"/>
      <c r="H176" s="237" t="s">
        <v>858</v>
      </c>
      <c r="I176" s="237" t="s">
        <v>793</v>
      </c>
      <c r="J176" s="237">
        <v>50</v>
      </c>
      <c r="K176" s="285"/>
    </row>
    <row r="177" s="1" customFormat="1" ht="15" customHeight="1">
      <c r="B177" s="262"/>
      <c r="C177" s="237" t="s">
        <v>91</v>
      </c>
      <c r="D177" s="237"/>
      <c r="E177" s="237"/>
      <c r="F177" s="260" t="s">
        <v>791</v>
      </c>
      <c r="G177" s="237"/>
      <c r="H177" s="237" t="s">
        <v>859</v>
      </c>
      <c r="I177" s="237" t="s">
        <v>860</v>
      </c>
      <c r="J177" s="237"/>
      <c r="K177" s="285"/>
    </row>
    <row r="178" s="1" customFormat="1" ht="15" customHeight="1">
      <c r="B178" s="262"/>
      <c r="C178" s="237" t="s">
        <v>54</v>
      </c>
      <c r="D178" s="237"/>
      <c r="E178" s="237"/>
      <c r="F178" s="260" t="s">
        <v>791</v>
      </c>
      <c r="G178" s="237"/>
      <c r="H178" s="237" t="s">
        <v>861</v>
      </c>
      <c r="I178" s="237" t="s">
        <v>862</v>
      </c>
      <c r="J178" s="237">
        <v>1</v>
      </c>
      <c r="K178" s="285"/>
    </row>
    <row r="179" s="1" customFormat="1" ht="15" customHeight="1">
      <c r="B179" s="262"/>
      <c r="C179" s="237" t="s">
        <v>50</v>
      </c>
      <c r="D179" s="237"/>
      <c r="E179" s="237"/>
      <c r="F179" s="260" t="s">
        <v>791</v>
      </c>
      <c r="G179" s="237"/>
      <c r="H179" s="237" t="s">
        <v>863</v>
      </c>
      <c r="I179" s="237" t="s">
        <v>793</v>
      </c>
      <c r="J179" s="237">
        <v>20</v>
      </c>
      <c r="K179" s="285"/>
    </row>
    <row r="180" s="1" customFormat="1" ht="15" customHeight="1">
      <c r="B180" s="262"/>
      <c r="C180" s="237" t="s">
        <v>51</v>
      </c>
      <c r="D180" s="237"/>
      <c r="E180" s="237"/>
      <c r="F180" s="260" t="s">
        <v>791</v>
      </c>
      <c r="G180" s="237"/>
      <c r="H180" s="237" t="s">
        <v>864</v>
      </c>
      <c r="I180" s="237" t="s">
        <v>793</v>
      </c>
      <c r="J180" s="237">
        <v>255</v>
      </c>
      <c r="K180" s="285"/>
    </row>
    <row r="181" s="1" customFormat="1" ht="15" customHeight="1">
      <c r="B181" s="262"/>
      <c r="C181" s="237" t="s">
        <v>92</v>
      </c>
      <c r="D181" s="237"/>
      <c r="E181" s="237"/>
      <c r="F181" s="260" t="s">
        <v>791</v>
      </c>
      <c r="G181" s="237"/>
      <c r="H181" s="237" t="s">
        <v>755</v>
      </c>
      <c r="I181" s="237" t="s">
        <v>793</v>
      </c>
      <c r="J181" s="237">
        <v>10</v>
      </c>
      <c r="K181" s="285"/>
    </row>
    <row r="182" s="1" customFormat="1" ht="15" customHeight="1">
      <c r="B182" s="262"/>
      <c r="C182" s="237" t="s">
        <v>93</v>
      </c>
      <c r="D182" s="237"/>
      <c r="E182" s="237"/>
      <c r="F182" s="260" t="s">
        <v>791</v>
      </c>
      <c r="G182" s="237"/>
      <c r="H182" s="237" t="s">
        <v>865</v>
      </c>
      <c r="I182" s="237" t="s">
        <v>826</v>
      </c>
      <c r="J182" s="237"/>
      <c r="K182" s="285"/>
    </row>
    <row r="183" s="1" customFormat="1" ht="15" customHeight="1">
      <c r="B183" s="262"/>
      <c r="C183" s="237" t="s">
        <v>866</v>
      </c>
      <c r="D183" s="237"/>
      <c r="E183" s="237"/>
      <c r="F183" s="260" t="s">
        <v>791</v>
      </c>
      <c r="G183" s="237"/>
      <c r="H183" s="237" t="s">
        <v>867</v>
      </c>
      <c r="I183" s="237" t="s">
        <v>826</v>
      </c>
      <c r="J183" s="237"/>
      <c r="K183" s="285"/>
    </row>
    <row r="184" s="1" customFormat="1" ht="15" customHeight="1">
      <c r="B184" s="262"/>
      <c r="C184" s="237" t="s">
        <v>855</v>
      </c>
      <c r="D184" s="237"/>
      <c r="E184" s="237"/>
      <c r="F184" s="260" t="s">
        <v>791</v>
      </c>
      <c r="G184" s="237"/>
      <c r="H184" s="237" t="s">
        <v>868</v>
      </c>
      <c r="I184" s="237" t="s">
        <v>826</v>
      </c>
      <c r="J184" s="237"/>
      <c r="K184" s="285"/>
    </row>
    <row r="185" s="1" customFormat="1" ht="15" customHeight="1">
      <c r="B185" s="262"/>
      <c r="C185" s="237" t="s">
        <v>95</v>
      </c>
      <c r="D185" s="237"/>
      <c r="E185" s="237"/>
      <c r="F185" s="260" t="s">
        <v>797</v>
      </c>
      <c r="G185" s="237"/>
      <c r="H185" s="237" t="s">
        <v>869</v>
      </c>
      <c r="I185" s="237" t="s">
        <v>793</v>
      </c>
      <c r="J185" s="237">
        <v>50</v>
      </c>
      <c r="K185" s="285"/>
    </row>
    <row r="186" s="1" customFormat="1" ht="15" customHeight="1">
      <c r="B186" s="262"/>
      <c r="C186" s="237" t="s">
        <v>870</v>
      </c>
      <c r="D186" s="237"/>
      <c r="E186" s="237"/>
      <c r="F186" s="260" t="s">
        <v>797</v>
      </c>
      <c r="G186" s="237"/>
      <c r="H186" s="237" t="s">
        <v>871</v>
      </c>
      <c r="I186" s="237" t="s">
        <v>872</v>
      </c>
      <c r="J186" s="237"/>
      <c r="K186" s="285"/>
    </row>
    <row r="187" s="1" customFormat="1" ht="15" customHeight="1">
      <c r="B187" s="262"/>
      <c r="C187" s="237" t="s">
        <v>873</v>
      </c>
      <c r="D187" s="237"/>
      <c r="E187" s="237"/>
      <c r="F187" s="260" t="s">
        <v>797</v>
      </c>
      <c r="G187" s="237"/>
      <c r="H187" s="237" t="s">
        <v>874</v>
      </c>
      <c r="I187" s="237" t="s">
        <v>872</v>
      </c>
      <c r="J187" s="237"/>
      <c r="K187" s="285"/>
    </row>
    <row r="188" s="1" customFormat="1" ht="15" customHeight="1">
      <c r="B188" s="262"/>
      <c r="C188" s="237" t="s">
        <v>875</v>
      </c>
      <c r="D188" s="237"/>
      <c r="E188" s="237"/>
      <c r="F188" s="260" t="s">
        <v>797</v>
      </c>
      <c r="G188" s="237"/>
      <c r="H188" s="237" t="s">
        <v>876</v>
      </c>
      <c r="I188" s="237" t="s">
        <v>872</v>
      </c>
      <c r="J188" s="237"/>
      <c r="K188" s="285"/>
    </row>
    <row r="189" s="1" customFormat="1" ht="15" customHeight="1">
      <c r="B189" s="262"/>
      <c r="C189" s="298" t="s">
        <v>877</v>
      </c>
      <c r="D189" s="237"/>
      <c r="E189" s="237"/>
      <c r="F189" s="260" t="s">
        <v>797</v>
      </c>
      <c r="G189" s="237"/>
      <c r="H189" s="237" t="s">
        <v>878</v>
      </c>
      <c r="I189" s="237" t="s">
        <v>879</v>
      </c>
      <c r="J189" s="299" t="s">
        <v>880</v>
      </c>
      <c r="K189" s="285"/>
    </row>
    <row r="190" s="1" customFormat="1" ht="15" customHeight="1">
      <c r="B190" s="262"/>
      <c r="C190" s="298" t="s">
        <v>39</v>
      </c>
      <c r="D190" s="237"/>
      <c r="E190" s="237"/>
      <c r="F190" s="260" t="s">
        <v>791</v>
      </c>
      <c r="G190" s="237"/>
      <c r="H190" s="234" t="s">
        <v>881</v>
      </c>
      <c r="I190" s="237" t="s">
        <v>882</v>
      </c>
      <c r="J190" s="237"/>
      <c r="K190" s="285"/>
    </row>
    <row r="191" s="1" customFormat="1" ht="15" customHeight="1">
      <c r="B191" s="262"/>
      <c r="C191" s="298" t="s">
        <v>883</v>
      </c>
      <c r="D191" s="237"/>
      <c r="E191" s="237"/>
      <c r="F191" s="260" t="s">
        <v>791</v>
      </c>
      <c r="G191" s="237"/>
      <c r="H191" s="237" t="s">
        <v>884</v>
      </c>
      <c r="I191" s="237" t="s">
        <v>826</v>
      </c>
      <c r="J191" s="237"/>
      <c r="K191" s="285"/>
    </row>
    <row r="192" s="1" customFormat="1" ht="15" customHeight="1">
      <c r="B192" s="262"/>
      <c r="C192" s="298" t="s">
        <v>885</v>
      </c>
      <c r="D192" s="237"/>
      <c r="E192" s="237"/>
      <c r="F192" s="260" t="s">
        <v>791</v>
      </c>
      <c r="G192" s="237"/>
      <c r="H192" s="237" t="s">
        <v>886</v>
      </c>
      <c r="I192" s="237" t="s">
        <v>826</v>
      </c>
      <c r="J192" s="237"/>
      <c r="K192" s="285"/>
    </row>
    <row r="193" s="1" customFormat="1" ht="15" customHeight="1">
      <c r="B193" s="262"/>
      <c r="C193" s="298" t="s">
        <v>887</v>
      </c>
      <c r="D193" s="237"/>
      <c r="E193" s="237"/>
      <c r="F193" s="260" t="s">
        <v>797</v>
      </c>
      <c r="G193" s="237"/>
      <c r="H193" s="237" t="s">
        <v>888</v>
      </c>
      <c r="I193" s="237" t="s">
        <v>826</v>
      </c>
      <c r="J193" s="237"/>
      <c r="K193" s="285"/>
    </row>
    <row r="194" s="1" customFormat="1" ht="15" customHeight="1">
      <c r="B194" s="291"/>
      <c r="C194" s="300"/>
      <c r="D194" s="271"/>
      <c r="E194" s="271"/>
      <c r="F194" s="271"/>
      <c r="G194" s="271"/>
      <c r="H194" s="271"/>
      <c r="I194" s="271"/>
      <c r="J194" s="271"/>
      <c r="K194" s="292"/>
    </row>
    <row r="195" s="1" customFormat="1" ht="18.75" customHeight="1">
      <c r="B195" s="273"/>
      <c r="C195" s="283"/>
      <c r="D195" s="283"/>
      <c r="E195" s="283"/>
      <c r="F195" s="293"/>
      <c r="G195" s="283"/>
      <c r="H195" s="283"/>
      <c r="I195" s="283"/>
      <c r="J195" s="283"/>
      <c r="K195" s="273"/>
    </row>
    <row r="196" s="1" customFormat="1" ht="18.75" customHeight="1">
      <c r="B196" s="273"/>
      <c r="C196" s="283"/>
      <c r="D196" s="283"/>
      <c r="E196" s="283"/>
      <c r="F196" s="293"/>
      <c r="G196" s="283"/>
      <c r="H196" s="283"/>
      <c r="I196" s="283"/>
      <c r="J196" s="283"/>
      <c r="K196" s="273"/>
    </row>
    <row r="197" s="1" customFormat="1" ht="18.75" customHeight="1">
      <c r="B197" s="245"/>
      <c r="C197" s="245"/>
      <c r="D197" s="245"/>
      <c r="E197" s="245"/>
      <c r="F197" s="245"/>
      <c r="G197" s="245"/>
      <c r="H197" s="245"/>
      <c r="I197" s="245"/>
      <c r="J197" s="245"/>
      <c r="K197" s="245"/>
    </row>
    <row r="198" s="1" customFormat="1" ht="13.5">
      <c r="B198" s="224"/>
      <c r="C198" s="225"/>
      <c r="D198" s="225"/>
      <c r="E198" s="225"/>
      <c r="F198" s="225"/>
      <c r="G198" s="225"/>
      <c r="H198" s="225"/>
      <c r="I198" s="225"/>
      <c r="J198" s="225"/>
      <c r="K198" s="226"/>
    </row>
    <row r="199" s="1" customFormat="1" ht="21">
      <c r="B199" s="227"/>
      <c r="C199" s="228" t="s">
        <v>889</v>
      </c>
      <c r="D199" s="228"/>
      <c r="E199" s="228"/>
      <c r="F199" s="228"/>
      <c r="G199" s="228"/>
      <c r="H199" s="228"/>
      <c r="I199" s="228"/>
      <c r="J199" s="228"/>
      <c r="K199" s="229"/>
    </row>
    <row r="200" s="1" customFormat="1" ht="25.5" customHeight="1">
      <c r="B200" s="227"/>
      <c r="C200" s="301" t="s">
        <v>890</v>
      </c>
      <c r="D200" s="301"/>
      <c r="E200" s="301"/>
      <c r="F200" s="301" t="s">
        <v>891</v>
      </c>
      <c r="G200" s="302"/>
      <c r="H200" s="301" t="s">
        <v>892</v>
      </c>
      <c r="I200" s="301"/>
      <c r="J200" s="301"/>
      <c r="K200" s="229"/>
    </row>
    <row r="201" s="1" customFormat="1" ht="5.25" customHeight="1">
      <c r="B201" s="262"/>
      <c r="C201" s="257"/>
      <c r="D201" s="257"/>
      <c r="E201" s="257"/>
      <c r="F201" s="257"/>
      <c r="G201" s="283"/>
      <c r="H201" s="257"/>
      <c r="I201" s="257"/>
      <c r="J201" s="257"/>
      <c r="K201" s="285"/>
    </row>
    <row r="202" s="1" customFormat="1" ht="15" customHeight="1">
      <c r="B202" s="262"/>
      <c r="C202" s="237" t="s">
        <v>882</v>
      </c>
      <c r="D202" s="237"/>
      <c r="E202" s="237"/>
      <c r="F202" s="260" t="s">
        <v>40</v>
      </c>
      <c r="G202" s="237"/>
      <c r="H202" s="237" t="s">
        <v>893</v>
      </c>
      <c r="I202" s="237"/>
      <c r="J202" s="237"/>
      <c r="K202" s="285"/>
    </row>
    <row r="203" s="1" customFormat="1" ht="15" customHeight="1">
      <c r="B203" s="262"/>
      <c r="C203" s="237"/>
      <c r="D203" s="237"/>
      <c r="E203" s="237"/>
      <c r="F203" s="260" t="s">
        <v>41</v>
      </c>
      <c r="G203" s="237"/>
      <c r="H203" s="237" t="s">
        <v>894</v>
      </c>
      <c r="I203" s="237"/>
      <c r="J203" s="237"/>
      <c r="K203" s="285"/>
    </row>
    <row r="204" s="1" customFormat="1" ht="15" customHeight="1">
      <c r="B204" s="262"/>
      <c r="C204" s="237"/>
      <c r="D204" s="237"/>
      <c r="E204" s="237"/>
      <c r="F204" s="260" t="s">
        <v>44</v>
      </c>
      <c r="G204" s="237"/>
      <c r="H204" s="237" t="s">
        <v>895</v>
      </c>
      <c r="I204" s="237"/>
      <c r="J204" s="237"/>
      <c r="K204" s="285"/>
    </row>
    <row r="205" s="1" customFormat="1" ht="15" customHeight="1">
      <c r="B205" s="262"/>
      <c r="C205" s="237"/>
      <c r="D205" s="237"/>
      <c r="E205" s="237"/>
      <c r="F205" s="260" t="s">
        <v>42</v>
      </c>
      <c r="G205" s="237"/>
      <c r="H205" s="237" t="s">
        <v>896</v>
      </c>
      <c r="I205" s="237"/>
      <c r="J205" s="237"/>
      <c r="K205" s="285"/>
    </row>
    <row r="206" s="1" customFormat="1" ht="15" customHeight="1">
      <c r="B206" s="262"/>
      <c r="C206" s="237"/>
      <c r="D206" s="237"/>
      <c r="E206" s="237"/>
      <c r="F206" s="260" t="s">
        <v>43</v>
      </c>
      <c r="G206" s="237"/>
      <c r="H206" s="237" t="s">
        <v>897</v>
      </c>
      <c r="I206" s="237"/>
      <c r="J206" s="237"/>
      <c r="K206" s="285"/>
    </row>
    <row r="207" s="1" customFormat="1" ht="15" customHeight="1">
      <c r="B207" s="262"/>
      <c r="C207" s="237"/>
      <c r="D207" s="237"/>
      <c r="E207" s="237"/>
      <c r="F207" s="260"/>
      <c r="G207" s="237"/>
      <c r="H207" s="237"/>
      <c r="I207" s="237"/>
      <c r="J207" s="237"/>
      <c r="K207" s="285"/>
    </row>
    <row r="208" s="1" customFormat="1" ht="15" customHeight="1">
      <c r="B208" s="262"/>
      <c r="C208" s="237" t="s">
        <v>838</v>
      </c>
      <c r="D208" s="237"/>
      <c r="E208" s="237"/>
      <c r="F208" s="260" t="s">
        <v>76</v>
      </c>
      <c r="G208" s="237"/>
      <c r="H208" s="237" t="s">
        <v>898</v>
      </c>
      <c r="I208" s="237"/>
      <c r="J208" s="237"/>
      <c r="K208" s="285"/>
    </row>
    <row r="209" s="1" customFormat="1" ht="15" customHeight="1">
      <c r="B209" s="262"/>
      <c r="C209" s="237"/>
      <c r="D209" s="237"/>
      <c r="E209" s="237"/>
      <c r="F209" s="260" t="s">
        <v>735</v>
      </c>
      <c r="G209" s="237"/>
      <c r="H209" s="237" t="s">
        <v>736</v>
      </c>
      <c r="I209" s="237"/>
      <c r="J209" s="237"/>
      <c r="K209" s="285"/>
    </row>
    <row r="210" s="1" customFormat="1" ht="15" customHeight="1">
      <c r="B210" s="262"/>
      <c r="C210" s="237"/>
      <c r="D210" s="237"/>
      <c r="E210" s="237"/>
      <c r="F210" s="260" t="s">
        <v>733</v>
      </c>
      <c r="G210" s="237"/>
      <c r="H210" s="237" t="s">
        <v>899</v>
      </c>
      <c r="I210" s="237"/>
      <c r="J210" s="237"/>
      <c r="K210" s="285"/>
    </row>
    <row r="211" s="1" customFormat="1" ht="15" customHeight="1">
      <c r="B211" s="303"/>
      <c r="C211" s="237"/>
      <c r="D211" s="237"/>
      <c r="E211" s="237"/>
      <c r="F211" s="260" t="s">
        <v>737</v>
      </c>
      <c r="G211" s="298"/>
      <c r="H211" s="289" t="s">
        <v>738</v>
      </c>
      <c r="I211" s="289"/>
      <c r="J211" s="289"/>
      <c r="K211" s="304"/>
    </row>
    <row r="212" s="1" customFormat="1" ht="15" customHeight="1">
      <c r="B212" s="303"/>
      <c r="C212" s="237"/>
      <c r="D212" s="237"/>
      <c r="E212" s="237"/>
      <c r="F212" s="260" t="s">
        <v>330</v>
      </c>
      <c r="G212" s="298"/>
      <c r="H212" s="289" t="s">
        <v>900</v>
      </c>
      <c r="I212" s="289"/>
      <c r="J212" s="289"/>
      <c r="K212" s="304"/>
    </row>
    <row r="213" s="1" customFormat="1" ht="15" customHeight="1">
      <c r="B213" s="303"/>
      <c r="C213" s="237"/>
      <c r="D213" s="237"/>
      <c r="E213" s="237"/>
      <c r="F213" s="260"/>
      <c r="G213" s="298"/>
      <c r="H213" s="289"/>
      <c r="I213" s="289"/>
      <c r="J213" s="289"/>
      <c r="K213" s="304"/>
    </row>
    <row r="214" s="1" customFormat="1" ht="15" customHeight="1">
      <c r="B214" s="303"/>
      <c r="C214" s="237" t="s">
        <v>862</v>
      </c>
      <c r="D214" s="237"/>
      <c r="E214" s="237"/>
      <c r="F214" s="260">
        <v>1</v>
      </c>
      <c r="G214" s="298"/>
      <c r="H214" s="289" t="s">
        <v>901</v>
      </c>
      <c r="I214" s="289"/>
      <c r="J214" s="289"/>
      <c r="K214" s="304"/>
    </row>
    <row r="215" s="1" customFormat="1" ht="15" customHeight="1">
      <c r="B215" s="303"/>
      <c r="C215" s="237"/>
      <c r="D215" s="237"/>
      <c r="E215" s="237"/>
      <c r="F215" s="260">
        <v>2</v>
      </c>
      <c r="G215" s="298"/>
      <c r="H215" s="289" t="s">
        <v>902</v>
      </c>
      <c r="I215" s="289"/>
      <c r="J215" s="289"/>
      <c r="K215" s="304"/>
    </row>
    <row r="216" s="1" customFormat="1" ht="15" customHeight="1">
      <c r="B216" s="303"/>
      <c r="C216" s="237"/>
      <c r="D216" s="237"/>
      <c r="E216" s="237"/>
      <c r="F216" s="260">
        <v>3</v>
      </c>
      <c r="G216" s="298"/>
      <c r="H216" s="289" t="s">
        <v>903</v>
      </c>
      <c r="I216" s="289"/>
      <c r="J216" s="289"/>
      <c r="K216" s="304"/>
    </row>
    <row r="217" s="1" customFormat="1" ht="15" customHeight="1">
      <c r="B217" s="303"/>
      <c r="C217" s="237"/>
      <c r="D217" s="237"/>
      <c r="E217" s="237"/>
      <c r="F217" s="260">
        <v>4</v>
      </c>
      <c r="G217" s="298"/>
      <c r="H217" s="289" t="s">
        <v>904</v>
      </c>
      <c r="I217" s="289"/>
      <c r="J217" s="289"/>
      <c r="K217" s="304"/>
    </row>
    <row r="218" s="1" customFormat="1" ht="12.75" customHeight="1">
      <c r="B218" s="305"/>
      <c r="C218" s="306"/>
      <c r="D218" s="306"/>
      <c r="E218" s="306"/>
      <c r="F218" s="306"/>
      <c r="G218" s="306"/>
      <c r="H218" s="306"/>
      <c r="I218" s="306"/>
      <c r="J218" s="306"/>
      <c r="K218" s="30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Jambor Petr, Bc.</dc:creator>
  <cp:lastModifiedBy>Jambor Petr, Bc.</cp:lastModifiedBy>
  <dcterms:created xsi:type="dcterms:W3CDTF">2023-04-11T09:20:51Z</dcterms:created>
  <dcterms:modified xsi:type="dcterms:W3CDTF">2023-04-11T09:20:54Z</dcterms:modified>
</cp:coreProperties>
</file>